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1"/>
  </bookViews>
  <sheets>
    <sheet name="汇总 (2)" sheetId="15" state="hidden" r:id="rId1"/>
    <sheet name="1" sheetId="25" r:id="rId2"/>
    <sheet name="第四季度待拨 (不带公式版）" sheetId="31" state="hidden" r:id="rId3"/>
    <sheet name="Sheet1" sheetId="14" state="hidden" r:id="rId4"/>
    <sheet name="Sheet2" sheetId="16" state="hidden" r:id="rId5"/>
    <sheet name="Sheet3" sheetId="20" state="hidden" r:id="rId6"/>
    <sheet name="地方申报保单数量" sheetId="19" state="hidden" r:id="rId7"/>
    <sheet name="第四季度第一批核减表总表" sheetId="18" state="hidden" r:id="rId8"/>
    <sheet name="第四季度第二批拨付 " sheetId="23" state="hidden" r:id="rId9"/>
    <sheet name="第四季度第二批核减表总表" sheetId="22" state="hidden" r:id="rId10"/>
  </sheets>
  <externalReferences>
    <externalReference r:id="rId11"/>
  </externalReferences>
  <definedNames>
    <definedName name="_xlnm._FilterDatabase" localSheetId="5" hidden="1">Sheet3!$A$1:$D$21</definedName>
  </definedNames>
  <calcPr calcId="144525" concurrentCalc="0"/>
</workbook>
</file>

<file path=xl/comments1.xml><?xml version="1.0" encoding="utf-8"?>
<comments xmlns="http://schemas.openxmlformats.org/spreadsheetml/2006/main">
  <authors>
    <author>梁-Scarlett</author>
  </authors>
  <commentList>
    <comment ref="B18" authorId="0">
      <text>
        <r>
          <rPr>
            <b/>
            <sz val="9"/>
            <rFont val="宋体"/>
            <charset val="134"/>
          </rPr>
          <t>梁-Scarlett:</t>
        </r>
        <r>
          <rPr>
            <sz val="9"/>
            <rFont val="宋体"/>
            <charset val="134"/>
          </rPr>
          <t xml:space="preserve">
重新盖，没拉全</t>
        </r>
      </text>
    </comment>
  </commentList>
</comments>
</file>

<file path=xl/comments2.xml><?xml version="1.0" encoding="utf-8"?>
<comments xmlns="http://schemas.openxmlformats.org/spreadsheetml/2006/main">
  <authors>
    <author>梁-Scarlett</author>
  </authors>
  <commentList>
    <comment ref="B17" authorId="0">
      <text>
        <r>
          <rPr>
            <b/>
            <sz val="9"/>
            <rFont val="宋体"/>
            <charset val="134"/>
          </rPr>
          <t>梁-Scarlett:</t>
        </r>
        <r>
          <rPr>
            <sz val="9"/>
            <rFont val="宋体"/>
            <charset val="134"/>
          </rPr>
          <t xml:space="preserve">
重新盖，没拉全</t>
        </r>
      </text>
    </comment>
  </commentList>
</comments>
</file>

<file path=xl/sharedStrings.xml><?xml version="1.0" encoding="utf-8"?>
<sst xmlns="http://schemas.openxmlformats.org/spreadsheetml/2006/main" count="415" uniqueCount="103">
  <si>
    <t>附件</t>
  </si>
  <si>
    <t>2024年第三季度中央和省级保费补贴资金核定表</t>
  </si>
  <si>
    <t>单位：万元</t>
  </si>
  <si>
    <t>序号</t>
  </si>
  <si>
    <t>地级市</t>
  </si>
  <si>
    <r>
      <rPr>
        <b/>
        <sz val="14"/>
        <rFont val="宋体"/>
        <charset val="134"/>
      </rPr>
      <t>地市盖章申报金额</t>
    </r>
    <r>
      <rPr>
        <b/>
        <sz val="14"/>
        <rFont val="宋体"/>
        <charset val="134"/>
      </rPr>
      <t>①</t>
    </r>
  </si>
  <si>
    <r>
      <rPr>
        <b/>
        <sz val="14"/>
        <rFont val="宋体"/>
        <charset val="134"/>
      </rPr>
      <t>一、二季度结余金额</t>
    </r>
    <r>
      <rPr>
        <b/>
        <sz val="14"/>
        <rFont val="宋体"/>
        <charset val="134"/>
      </rPr>
      <t>②</t>
    </r>
  </si>
  <si>
    <r>
      <rPr>
        <b/>
        <sz val="14"/>
        <rFont val="宋体"/>
        <charset val="134"/>
      </rPr>
      <t>核减金额</t>
    </r>
    <r>
      <rPr>
        <b/>
        <sz val="14"/>
        <rFont val="宋体"/>
        <charset val="134"/>
      </rPr>
      <t>③</t>
    </r>
  </si>
  <si>
    <r>
      <rPr>
        <b/>
        <sz val="14"/>
        <rFont val="宋体"/>
        <charset val="134"/>
      </rPr>
      <t>本次拟拨付金额</t>
    </r>
    <r>
      <rPr>
        <b/>
        <sz val="14"/>
        <rFont val="宋体"/>
        <charset val="134"/>
      </rPr>
      <t>④</t>
    </r>
    <r>
      <rPr>
        <b/>
        <sz val="12.6"/>
        <rFont val="宋体"/>
        <charset val="134"/>
      </rPr>
      <t>=</t>
    </r>
    <r>
      <rPr>
        <b/>
        <sz val="14"/>
        <rFont val="宋体"/>
        <charset val="134"/>
      </rPr>
      <t>①-②-③</t>
    </r>
  </si>
  <si>
    <t>其中：</t>
  </si>
  <si>
    <t>人保财险</t>
  </si>
  <si>
    <t>太平洋财险</t>
  </si>
  <si>
    <t>中华财险</t>
  </si>
  <si>
    <t>平安财险</t>
  </si>
  <si>
    <t>国寿财险</t>
  </si>
  <si>
    <t>阳光农险</t>
  </si>
  <si>
    <t>太平财险</t>
  </si>
  <si>
    <t>大地财险</t>
  </si>
  <si>
    <t>中央补贴</t>
  </si>
  <si>
    <t>省级补贴</t>
  </si>
  <si>
    <t>合计</t>
  </si>
  <si>
    <t>广州</t>
  </si>
  <si>
    <t>珠海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</si>
  <si>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</si>
  <si>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</si>
  <si>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</si>
  <si>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</si>
  <si>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</si>
  <si>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</si>
  <si>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</si>
  <si>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</si>
  <si>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</si>
  <si>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江门</t>
  </si>
  <si>
    <t>阳江</t>
  </si>
  <si>
    <t>湛江</t>
  </si>
  <si>
    <t>茂名</t>
  </si>
  <si>
    <t>肇庆</t>
  </si>
  <si>
    <t>清远</t>
  </si>
  <si>
    <t>潮州</t>
  </si>
  <si>
    <t>揭阳</t>
  </si>
  <si>
    <t>云浮</t>
  </si>
  <si>
    <t>附件1</t>
  </si>
  <si>
    <t>2025年第四季度政策性农业保险中央和省级保费补贴资金安排情况表</t>
  </si>
  <si>
    <t>应拨付资金</t>
  </si>
  <si>
    <t>阳光财险（万元）</t>
  </si>
  <si>
    <t>附件2-1</t>
  </si>
  <si>
    <r>
      <rPr>
        <sz val="24"/>
        <rFont val="方正小标宋简体"/>
        <charset val="134"/>
      </rPr>
      <t>2024年第四季度中央和省级保费补贴</t>
    </r>
    <r>
      <rPr>
        <sz val="24"/>
        <rFont val="宋体"/>
        <charset val="134"/>
      </rPr>
      <t>待拨</t>
    </r>
    <r>
      <rPr>
        <sz val="24"/>
        <rFont val="方正小标宋简体"/>
        <charset val="134"/>
      </rPr>
      <t>资金核定表</t>
    </r>
  </si>
  <si>
    <t>地市盖章申请金额①</t>
  </si>
  <si>
    <t>核减（暂不结算）金额②</t>
  </si>
  <si>
    <t>本季度应拨付金额③=①-②</t>
  </si>
  <si>
    <t>预拨金额金额④</t>
  </si>
  <si>
    <r>
      <rPr>
        <b/>
        <sz val="14"/>
        <rFont val="宋体"/>
        <charset val="134"/>
      </rPr>
      <t>本次拟拨付金额⑤</t>
    </r>
    <r>
      <rPr>
        <b/>
        <sz val="12.5"/>
        <rFont val="宋体"/>
        <charset val="134"/>
      </rPr>
      <t>=③</t>
    </r>
    <r>
      <rPr>
        <b/>
        <sz val="14"/>
        <rFont val="宋体"/>
        <charset val="134"/>
      </rPr>
      <t>-④</t>
    </r>
  </si>
  <si>
    <t>阳光财险</t>
  </si>
  <si>
    <t>广州市</t>
  </si>
  <si>
    <t>未提供数据</t>
  </si>
  <si>
    <t>珠海市</t>
  </si>
  <si>
    <t>汕头市</t>
  </si>
  <si>
    <t>佛山市</t>
  </si>
  <si>
    <t>未提供盖章扫描版</t>
  </si>
  <si>
    <t>韶关市</t>
  </si>
  <si>
    <t>河源市</t>
  </si>
  <si>
    <t>梅州市</t>
  </si>
  <si>
    <t>惠州市</t>
  </si>
  <si>
    <t>汕尾市</t>
  </si>
  <si>
    <t>1、未按最新版的结算表填列，少两列。</t>
  </si>
  <si>
    <t>东莞市</t>
  </si>
  <si>
    <t>中山市</t>
  </si>
  <si>
    <t>1、未提供盖章扫描版数据。2、未按最新版的结算表填列，少两列。</t>
  </si>
  <si>
    <t>江门市</t>
  </si>
  <si>
    <t>阳江市</t>
  </si>
  <si>
    <t>湛江市</t>
  </si>
  <si>
    <t>茂名市</t>
  </si>
  <si>
    <t>肇庆市</t>
  </si>
  <si>
    <t>清远市</t>
  </si>
  <si>
    <t>1、提供的盖章版扫描件未保留6位小数的打印版。2、未按最新版的结算表填列，少两列。</t>
  </si>
  <si>
    <t>潮州市</t>
  </si>
  <si>
    <t>揭阳市</t>
  </si>
  <si>
    <t>云浮市</t>
  </si>
  <si>
    <t>附件3</t>
  </si>
  <si>
    <t>2024年第四季度（第一批）中央和省级保费补贴资金结算核减表</t>
  </si>
  <si>
    <t>中央险种（万元）</t>
  </si>
  <si>
    <t>省级险种（万元）</t>
  </si>
  <si>
    <t>核减数</t>
  </si>
  <si>
    <t>其中各保险公司：</t>
  </si>
  <si>
    <t>保费</t>
  </si>
  <si>
    <t>中央应承担保费补贴金额①</t>
  </si>
  <si>
    <t>省级应承担保费补贴金额②</t>
  </si>
  <si>
    <t>省级应承担保费补贴金额③</t>
  </si>
  <si>
    <t>人保财险（万元）</t>
  </si>
  <si>
    <t>太平洋保险（万元）</t>
  </si>
  <si>
    <t>中华联保险（万元）</t>
  </si>
  <si>
    <t>平安财险（万元）</t>
  </si>
  <si>
    <t>国寿财险（万元）</t>
  </si>
  <si>
    <t>阳光农险（万元）</t>
  </si>
  <si>
    <t>太平财险（万元）</t>
  </si>
  <si>
    <t>大地财险（万元）</t>
  </si>
  <si>
    <t>备注：</t>
  </si>
  <si>
    <t>1.本表只统计中央和省级险种，地方特色险种不在填列范围。</t>
  </si>
  <si>
    <t>2.本表统计范围包括辖内所有县、市、区（包括省直管县）。</t>
  </si>
  <si>
    <t>3.本表由农业农村部门会同财政部门填报，逐级汇总提交至上级主管部门。</t>
  </si>
  <si>
    <t>2024年第四季度（第一批）中央和省级保费补贴资金核定表</t>
  </si>
  <si>
    <r>
      <rPr>
        <b/>
        <sz val="14"/>
        <rFont val="宋体"/>
        <charset val="134"/>
      </rPr>
      <t>本次拟拨付金额③</t>
    </r>
    <r>
      <rPr>
        <b/>
        <sz val="12.5"/>
        <rFont val="宋体"/>
        <charset val="134"/>
      </rPr>
      <t>=</t>
    </r>
    <r>
      <rPr>
        <b/>
        <sz val="14"/>
        <rFont val="宋体"/>
        <charset val="134"/>
      </rPr>
      <t>①-②</t>
    </r>
  </si>
  <si>
    <t>2024年第四季度（第二批）中央和省级保费补贴资金结算核减表</t>
  </si>
</sst>
</file>

<file path=xl/styles.xml><?xml version="1.0" encoding="utf-8"?>
<styleSheet xmlns="http://schemas.openxmlformats.org/spreadsheetml/2006/main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000000_ "/>
    <numFmt numFmtId="178" formatCode="#,##0.000000_ "/>
    <numFmt numFmtId="179" formatCode="_ * #,##0.000000_ ;_ * \-#,##0.000000_ ;_ * &quot;-&quot;??_ ;_ @_ "/>
    <numFmt numFmtId="180" formatCode="0_ "/>
    <numFmt numFmtId="181" formatCode="_ * #,##0.000000_ ;_ * \-#,##0.000000_ ;_ * &quot;-&quot;??.0000_ ;_ @_ "/>
    <numFmt numFmtId="182" formatCode="#,##0.0000000_ "/>
    <numFmt numFmtId="183" formatCode="_ * #,##0.000000_ ;_ * \-#,##0.000000_ ;_ * &quot;-&quot;??????_ ;_ @_ "/>
    <numFmt numFmtId="184" formatCode="_ * #,##0.000_ ;_ * \-#,##0.000_ ;_ * &quot;-&quot;???_ ;_ @_ "/>
    <numFmt numFmtId="185" formatCode="#,##0.00_ "/>
    <numFmt numFmtId="186" formatCode="0.000000_ "/>
    <numFmt numFmtId="187" formatCode="_ * #,##0.0000000_ ;_ * \-#,##0.0000000_ ;_ * &quot;-&quot;??_ ;_ @_ "/>
    <numFmt numFmtId="188" formatCode="_ * #,##0.00000_ ;_ * \-#,##0.00000_ ;_ * &quot;-&quot;?????_ ;_ @_ "/>
    <numFmt numFmtId="189" formatCode="_ * #,##0.0000_ ;_ * \-#,##0.0000_ ;_ * &quot;-&quot;????_ ;_ @_ "/>
    <numFmt numFmtId="190" formatCode="0.0000_);[Red]\(0.0000\)"/>
    <numFmt numFmtId="191" formatCode="_ * #,##0.00000000_ ;_ * \-#,##0.00000000_ ;_ * &quot;-&quot;??.000000_ ;_ @_ "/>
  </numFmts>
  <fonts count="43">
    <font>
      <sz val="12"/>
      <name val="宋体"/>
      <charset val="134"/>
    </font>
    <font>
      <sz val="11"/>
      <name val="仿宋"/>
      <charset val="134"/>
    </font>
    <font>
      <sz val="20"/>
      <name val="仿宋"/>
      <charset val="134"/>
    </font>
    <font>
      <b/>
      <sz val="11"/>
      <name val="仿宋"/>
      <charset val="134"/>
    </font>
    <font>
      <b/>
      <sz val="11"/>
      <name val="Times New Roman"/>
      <charset val="134"/>
    </font>
    <font>
      <sz val="24"/>
      <name val="宋体"/>
      <charset val="134"/>
    </font>
    <font>
      <sz val="16"/>
      <name val="宋体"/>
      <charset val="134"/>
    </font>
    <font>
      <sz val="24"/>
      <name val="方正小标宋简体"/>
      <charset val="134"/>
    </font>
    <font>
      <sz val="24"/>
      <name val="Times New Roman"/>
      <charset val="134"/>
    </font>
    <font>
      <b/>
      <sz val="14"/>
      <name val="宋体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8"/>
      <name val="Times New Roman"/>
      <charset val="134"/>
    </font>
    <font>
      <sz val="16"/>
      <name val="黑体"/>
      <charset val="134"/>
    </font>
    <font>
      <sz val="12"/>
      <color rgb="FFFF0000"/>
      <name val="宋体"/>
      <charset val="134"/>
    </font>
    <font>
      <sz val="12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.5"/>
      <name val="宋体"/>
      <charset val="134"/>
    </font>
    <font>
      <b/>
      <sz val="12.6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0" fontId="19" fillId="9" borderId="10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3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34" fillId="14" borderId="14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6" fontId="19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45" applyFont="1">
      <alignment vertical="center"/>
    </xf>
    <xf numFmtId="177" fontId="1" fillId="0" borderId="0" xfId="45" applyNumberFormat="1" applyFont="1">
      <alignment vertical="center"/>
    </xf>
    <xf numFmtId="0" fontId="2" fillId="0" borderId="0" xfId="45" applyFont="1" applyAlignment="1">
      <alignment horizontal="center" vertical="center"/>
    </xf>
    <xf numFmtId="0" fontId="1" fillId="0" borderId="0" xfId="45" applyFont="1" applyAlignment="1">
      <alignment horizontal="left" vertical="center"/>
    </xf>
    <xf numFmtId="0" fontId="3" fillId="0" borderId="1" xfId="45" applyFont="1" applyBorder="1" applyAlignment="1">
      <alignment horizontal="center" vertical="center"/>
    </xf>
    <xf numFmtId="0" fontId="3" fillId="0" borderId="1" xfId="45" applyFont="1" applyBorder="1" applyAlignment="1">
      <alignment horizontal="center" vertical="center" wrapText="1"/>
    </xf>
    <xf numFmtId="177" fontId="3" fillId="0" borderId="1" xfId="45" applyNumberFormat="1" applyFont="1" applyBorder="1" applyAlignment="1">
      <alignment horizontal="center" vertical="center" wrapText="1"/>
    </xf>
    <xf numFmtId="0" fontId="3" fillId="0" borderId="2" xfId="45" applyFont="1" applyBorder="1" applyAlignment="1">
      <alignment horizontal="center" vertical="center" wrapText="1"/>
    </xf>
    <xf numFmtId="0" fontId="3" fillId="0" borderId="3" xfId="45" applyFont="1" applyBorder="1" applyAlignment="1">
      <alignment horizontal="center" vertical="center" wrapText="1"/>
    </xf>
    <xf numFmtId="178" fontId="4" fillId="0" borderId="1" xfId="45" applyNumberFormat="1" applyFont="1" applyBorder="1" applyAlignment="1">
      <alignment horizontal="center" vertical="center" wrapText="1"/>
    </xf>
    <xf numFmtId="179" fontId="4" fillId="0" borderId="1" xfId="8" applyNumberFormat="1" applyFont="1" applyFill="1" applyBorder="1" applyAlignment="1">
      <alignment horizontal="center" vertical="center" wrapText="1"/>
    </xf>
    <xf numFmtId="180" fontId="3" fillId="0" borderId="1" xfId="45" applyNumberFormat="1" applyFont="1" applyBorder="1" applyAlignment="1">
      <alignment horizontal="center" vertical="center"/>
    </xf>
    <xf numFmtId="181" fontId="3" fillId="0" borderId="1" xfId="45" applyNumberFormat="1" applyFont="1" applyBorder="1" applyAlignment="1">
      <alignment horizontal="center" vertical="center"/>
    </xf>
    <xf numFmtId="179" fontId="4" fillId="0" borderId="1" xfId="8" applyNumberFormat="1" applyFont="1" applyBorder="1" applyAlignment="1">
      <alignment horizontal="center" vertical="center" wrapText="1"/>
    </xf>
    <xf numFmtId="182" fontId="3" fillId="0" borderId="1" xfId="45" applyNumberFormat="1" applyFont="1" applyBorder="1" applyAlignment="1">
      <alignment horizontal="center" vertical="center"/>
    </xf>
    <xf numFmtId="182" fontId="4" fillId="0" borderId="1" xfId="45" applyNumberFormat="1" applyFont="1" applyBorder="1" applyAlignment="1">
      <alignment horizontal="center" vertical="center" wrapText="1"/>
    </xf>
    <xf numFmtId="0" fontId="1" fillId="0" borderId="0" xfId="45" applyFont="1" applyAlignment="1">
      <alignment horizontal="left" vertical="center" wrapText="1"/>
    </xf>
    <xf numFmtId="177" fontId="2" fillId="0" borderId="0" xfId="45" applyNumberFormat="1" applyFont="1" applyAlignment="1">
      <alignment horizontal="center" vertical="center"/>
    </xf>
    <xf numFmtId="177" fontId="1" fillId="0" borderId="0" xfId="45" applyNumberFormat="1" applyFont="1" applyAlignment="1">
      <alignment horizontal="left" vertical="center"/>
    </xf>
    <xf numFmtId="179" fontId="4" fillId="0" borderId="1" xfId="8" applyNumberFormat="1" applyFont="1" applyFill="1" applyBorder="1" applyAlignment="1">
      <alignment horizontal="center" vertical="center"/>
    </xf>
    <xf numFmtId="177" fontId="1" fillId="0" borderId="0" xfId="45" applyNumberFormat="1" applyFont="1" applyAlignment="1">
      <alignment horizontal="left" vertical="center" wrapText="1"/>
    </xf>
    <xf numFmtId="178" fontId="1" fillId="0" borderId="0" xfId="45" applyNumberFormat="1" applyFont="1">
      <alignment vertical="center"/>
    </xf>
    <xf numFmtId="179" fontId="1" fillId="0" borderId="0" xfId="45" applyNumberFormat="1" applyFont="1">
      <alignment vertical="center"/>
    </xf>
    <xf numFmtId="183" fontId="1" fillId="0" borderId="0" xfId="45" applyNumberFormat="1" applyFont="1">
      <alignment vertical="center"/>
    </xf>
    <xf numFmtId="185" fontId="1" fillId="0" borderId="0" xfId="45" applyNumberFormat="1" applyFont="1" applyAlignment="1">
      <alignment horizontal="center" vertical="center" wrapText="1"/>
    </xf>
    <xf numFmtId="0" fontId="3" fillId="0" borderId="0" xfId="45" applyFont="1" applyAlignment="1">
      <alignment horizontal="right" vertical="center"/>
    </xf>
    <xf numFmtId="0" fontId="1" fillId="0" borderId="0" xfId="45" applyFont="1" applyAlignment="1">
      <alignment horizontal="right" vertical="center"/>
    </xf>
    <xf numFmtId="0" fontId="3" fillId="0" borderId="0" xfId="45" applyFont="1">
      <alignment vertical="center"/>
    </xf>
    <xf numFmtId="43" fontId="3" fillId="0" borderId="0" xfId="45" applyNumberFormat="1" applyFont="1">
      <alignment vertical="center"/>
    </xf>
    <xf numFmtId="182" fontId="3" fillId="0" borderId="0" xfId="45" applyNumberFormat="1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51" applyFont="1" applyAlignment="1">
      <alignment horizontal="center" vertical="center"/>
    </xf>
    <xf numFmtId="0" fontId="8" fillId="0" borderId="0" xfId="51" applyFont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186" fontId="9" fillId="0" borderId="1" xfId="51" applyNumberFormat="1" applyFont="1" applyBorder="1" applyAlignment="1">
      <alignment horizontal="center" vertical="center" wrapText="1"/>
    </xf>
    <xf numFmtId="186" fontId="9" fillId="0" borderId="4" xfId="51" applyNumberFormat="1" applyFont="1" applyBorder="1" applyAlignment="1">
      <alignment horizontal="center" vertical="center"/>
    </xf>
    <xf numFmtId="186" fontId="9" fillId="0" borderId="5" xfId="51" applyNumberFormat="1" applyFont="1" applyBorder="1" applyAlignment="1">
      <alignment horizontal="center" vertical="center"/>
    </xf>
    <xf numFmtId="0" fontId="9" fillId="0" borderId="6" xfId="51" applyFont="1" applyBorder="1" applyAlignment="1">
      <alignment horizontal="center" vertical="center" wrapText="1"/>
    </xf>
    <xf numFmtId="186" fontId="9" fillId="0" borderId="4" xfId="51" applyNumberFormat="1" applyFont="1" applyBorder="1" applyAlignment="1">
      <alignment horizontal="center" vertical="center" wrapText="1"/>
    </xf>
    <xf numFmtId="186" fontId="9" fillId="0" borderId="7" xfId="51" applyNumberFormat="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181" fontId="9" fillId="0" borderId="4" xfId="51" applyNumberFormat="1" applyFont="1" applyBorder="1" applyAlignment="1">
      <alignment horizontal="center" vertical="center"/>
    </xf>
    <xf numFmtId="181" fontId="10" fillId="0" borderId="7" xfId="51" applyNumberFormat="1" applyFont="1" applyBorder="1" applyAlignment="1">
      <alignment horizontal="center" vertical="center"/>
    </xf>
    <xf numFmtId="181" fontId="11" fillId="0" borderId="7" xfId="51" applyNumberFormat="1" applyFont="1" applyBorder="1" applyAlignment="1">
      <alignment horizontal="center" vertical="center"/>
    </xf>
    <xf numFmtId="180" fontId="12" fillId="0" borderId="1" xfId="51" applyNumberFormat="1" applyFont="1" applyBorder="1" applyAlignment="1">
      <alignment horizontal="center" vertical="center"/>
    </xf>
    <xf numFmtId="181" fontId="0" fillId="0" borderId="1" xfId="51" applyNumberFormat="1" applyFont="1" applyBorder="1" applyAlignment="1">
      <alignment horizontal="center" vertical="center"/>
    </xf>
    <xf numFmtId="179" fontId="11" fillId="0" borderId="1" xfId="8" applyNumberFormat="1" applyFont="1" applyFill="1" applyBorder="1" applyAlignment="1">
      <alignment horizontal="center" vertical="center"/>
    </xf>
    <xf numFmtId="179" fontId="11" fillId="0" borderId="1" xfId="8" applyNumberFormat="1" applyFont="1" applyFill="1" applyBorder="1" applyAlignment="1">
      <alignment horizontal="center" vertical="center" wrapText="1"/>
    </xf>
    <xf numFmtId="179" fontId="11" fillId="0" borderId="7" xfId="8" applyNumberFormat="1" applyFont="1" applyBorder="1" applyAlignment="1">
      <alignment horizontal="center" vertical="center"/>
    </xf>
    <xf numFmtId="43" fontId="11" fillId="0" borderId="7" xfId="8" applyFont="1" applyBorder="1" applyAlignment="1">
      <alignment horizontal="center" vertical="center"/>
    </xf>
    <xf numFmtId="43" fontId="0" fillId="0" borderId="0" xfId="0" applyNumberFormat="1">
      <alignment vertical="center"/>
    </xf>
    <xf numFmtId="186" fontId="9" fillId="0" borderId="7" xfId="51" applyNumberFormat="1" applyFont="1" applyBorder="1" applyAlignment="1">
      <alignment horizontal="center" vertical="center"/>
    </xf>
    <xf numFmtId="186" fontId="0" fillId="0" borderId="0" xfId="0" applyNumberFormat="1">
      <alignment vertical="center"/>
    </xf>
    <xf numFmtId="0" fontId="6" fillId="0" borderId="0" xfId="51" applyFont="1" applyAlignment="1">
      <alignment horizontal="right" vertical="center"/>
    </xf>
    <xf numFmtId="0" fontId="13" fillId="0" borderId="1" xfId="53" applyFont="1" applyBorder="1" applyAlignment="1">
      <alignment horizontal="center" vertical="center"/>
    </xf>
    <xf numFmtId="0" fontId="13" fillId="2" borderId="1" xfId="53" applyFont="1" applyFill="1" applyBorder="1">
      <alignment vertical="center"/>
    </xf>
    <xf numFmtId="0" fontId="13" fillId="0" borderId="1" xfId="53" applyFont="1" applyBorder="1" applyAlignment="1">
      <alignment horizontal="center" vertical="center" wrapText="1"/>
    </xf>
    <xf numFmtId="0" fontId="13" fillId="0" borderId="1" xfId="53" applyFont="1" applyBorder="1">
      <alignment vertical="center"/>
    </xf>
    <xf numFmtId="0" fontId="13" fillId="0" borderId="7" xfId="53" applyFont="1" applyBorder="1" applyAlignment="1">
      <alignment horizontal="center" vertical="center" wrapText="1"/>
    </xf>
    <xf numFmtId="0" fontId="13" fillId="3" borderId="1" xfId="53" applyFont="1" applyFill="1" applyBorder="1">
      <alignment vertical="center"/>
    </xf>
    <xf numFmtId="0" fontId="13" fillId="0" borderId="0" xfId="53" applyFont="1" applyAlignment="1">
      <alignment horizontal="center" vertical="center"/>
    </xf>
    <xf numFmtId="0" fontId="13" fillId="0" borderId="6" xfId="53" applyFont="1" applyBorder="1">
      <alignment vertical="center"/>
    </xf>
    <xf numFmtId="0" fontId="13" fillId="0" borderId="0" xfId="53" applyFont="1" applyAlignment="1">
      <alignment horizontal="center" vertical="center" wrapText="1"/>
    </xf>
    <xf numFmtId="0" fontId="13" fillId="0" borderId="6" xfId="5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8" fontId="0" fillId="0" borderId="0" xfId="0" applyNumberFormat="1">
      <alignment vertical="center"/>
    </xf>
    <xf numFmtId="43" fontId="15" fillId="0" borderId="0" xfId="51" applyNumberFormat="1" applyFont="1" applyAlignment="1">
      <alignment horizontal="center" vertical="center"/>
    </xf>
    <xf numFmtId="186" fontId="9" fillId="0" borderId="2" xfId="51" applyNumberFormat="1" applyFont="1" applyBorder="1" applyAlignment="1">
      <alignment horizontal="center" vertical="center" wrapText="1"/>
    </xf>
    <xf numFmtId="186" fontId="9" fillId="0" borderId="1" xfId="51" applyNumberFormat="1" applyFont="1" applyBorder="1" applyAlignment="1">
      <alignment horizontal="center" vertical="center"/>
    </xf>
    <xf numFmtId="186" fontId="9" fillId="0" borderId="6" xfId="51" applyNumberFormat="1" applyFont="1" applyBorder="1" applyAlignment="1">
      <alignment horizontal="center" vertical="center" wrapText="1"/>
    </xf>
    <xf numFmtId="186" fontId="9" fillId="0" borderId="3" xfId="51" applyNumberFormat="1" applyFont="1" applyBorder="1" applyAlignment="1">
      <alignment horizontal="center" vertical="center" wrapText="1"/>
    </xf>
    <xf numFmtId="179" fontId="11" fillId="0" borderId="7" xfId="8" applyNumberFormat="1" applyFont="1" applyFill="1" applyBorder="1" applyAlignment="1">
      <alignment horizontal="center" vertical="center" wrapText="1"/>
    </xf>
    <xf numFmtId="187" fontId="11" fillId="0" borderId="7" xfId="8" applyNumberFormat="1" applyFont="1" applyBorder="1" applyAlignment="1">
      <alignment horizontal="center" vertical="center"/>
    </xf>
    <xf numFmtId="187" fontId="11" fillId="0" borderId="7" xfId="8" applyNumberFormat="1" applyFont="1" applyFill="1" applyBorder="1" applyAlignment="1">
      <alignment horizontal="center" vertical="center"/>
    </xf>
    <xf numFmtId="178" fontId="9" fillId="0" borderId="1" xfId="51" applyNumberFormat="1" applyFont="1" applyBorder="1" applyAlignment="1">
      <alignment horizontal="center" vertical="center" wrapText="1"/>
    </xf>
    <xf numFmtId="178" fontId="11" fillId="0" borderId="7" xfId="8" applyNumberFormat="1" applyFont="1" applyBorder="1" applyAlignment="1">
      <alignment horizontal="center" vertical="center"/>
    </xf>
    <xf numFmtId="0" fontId="9" fillId="0" borderId="1" xfId="45" applyFont="1" applyBorder="1" applyAlignment="1">
      <alignment horizontal="center" vertical="center"/>
    </xf>
    <xf numFmtId="186" fontId="9" fillId="0" borderId="1" xfId="53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81" fontId="11" fillId="0" borderId="8" xfId="51" applyNumberFormat="1" applyFont="1" applyBorder="1" applyAlignment="1">
      <alignment horizontal="center" vertical="center"/>
    </xf>
    <xf numFmtId="183" fontId="11" fillId="0" borderId="7" xfId="51" applyNumberFormat="1" applyFont="1" applyBorder="1" applyAlignment="1">
      <alignment horizontal="center" vertical="center"/>
    </xf>
    <xf numFmtId="183" fontId="11" fillId="0" borderId="1" xfId="51" applyNumberFormat="1" applyFont="1" applyBorder="1" applyAlignment="1">
      <alignment horizontal="center" vertical="center"/>
    </xf>
    <xf numFmtId="183" fontId="11" fillId="0" borderId="1" xfId="8" applyNumberFormat="1" applyFont="1" applyBorder="1" applyAlignment="1">
      <alignment horizontal="center" vertical="center"/>
    </xf>
    <xf numFmtId="183" fontId="11" fillId="0" borderId="1" xfId="8" applyNumberFormat="1" applyFont="1" applyFill="1" applyBorder="1" applyAlignment="1">
      <alignment horizontal="center" vertical="center" wrapText="1"/>
    </xf>
    <xf numFmtId="188" fontId="11" fillId="0" borderId="1" xfId="8" applyNumberFormat="1" applyFont="1" applyFill="1" applyBorder="1" applyAlignment="1">
      <alignment horizontal="center" vertical="center" wrapText="1"/>
    </xf>
    <xf numFmtId="183" fontId="11" fillId="0" borderId="7" xfId="8" applyNumberFormat="1" applyFont="1" applyBorder="1" applyAlignment="1">
      <alignment horizontal="center" vertical="center"/>
    </xf>
    <xf numFmtId="188" fontId="11" fillId="0" borderId="7" xfId="51" applyNumberFormat="1" applyFont="1" applyBorder="1" applyAlignment="1">
      <alignment horizontal="center" vertical="center"/>
    </xf>
    <xf numFmtId="189" fontId="11" fillId="0" borderId="1" xfId="8" applyNumberFormat="1" applyFont="1" applyBorder="1" applyAlignment="1">
      <alignment horizontal="center" vertical="center"/>
    </xf>
    <xf numFmtId="189" fontId="11" fillId="0" borderId="1" xfId="8" applyNumberFormat="1" applyFont="1" applyFill="1" applyBorder="1" applyAlignment="1">
      <alignment horizontal="center" vertical="center" wrapText="1"/>
    </xf>
    <xf numFmtId="184" fontId="11" fillId="0" borderId="1" xfId="8" applyNumberFormat="1" applyFont="1" applyFill="1" applyBorder="1" applyAlignment="1">
      <alignment horizontal="center" vertical="center" wrapText="1"/>
    </xf>
    <xf numFmtId="188" fontId="11" fillId="0" borderId="1" xfId="51" applyNumberFormat="1" applyFont="1" applyBorder="1" applyAlignment="1">
      <alignment horizontal="center" vertical="center"/>
    </xf>
    <xf numFmtId="181" fontId="17" fillId="0" borderId="0" xfId="0" applyNumberFormat="1" applyFont="1" applyAlignment="1">
      <alignment horizontal="center" vertical="center"/>
    </xf>
    <xf numFmtId="190" fontId="0" fillId="0" borderId="0" xfId="0" applyNumberFormat="1">
      <alignment vertical="center"/>
    </xf>
    <xf numFmtId="191" fontId="11" fillId="0" borderId="7" xfId="51" applyNumberFormat="1" applyFont="1" applyBorder="1" applyAlignment="1">
      <alignment horizontal="center" vertical="center"/>
    </xf>
    <xf numFmtId="191" fontId="11" fillId="0" borderId="1" xfId="8" applyNumberFormat="1" applyFont="1" applyBorder="1" applyAlignment="1">
      <alignment horizontal="center" vertical="center"/>
    </xf>
    <xf numFmtId="191" fontId="11" fillId="0" borderId="1" xfId="8" applyNumberFormat="1" applyFont="1" applyBorder="1" applyAlignment="1">
      <alignment horizontal="center" vertical="center" wrapText="1"/>
    </xf>
    <xf numFmtId="191" fontId="11" fillId="2" borderId="1" xfId="8" applyNumberFormat="1" applyFont="1" applyFill="1" applyBorder="1" applyAlignment="1">
      <alignment horizontal="center" vertical="center"/>
    </xf>
    <xf numFmtId="180" fontId="18" fillId="0" borderId="1" xfId="51" applyNumberFormat="1" applyFont="1" applyBorder="1" applyAlignment="1">
      <alignment horizontal="center" vertical="center"/>
    </xf>
    <xf numFmtId="181" fontId="17" fillId="0" borderId="1" xfId="51" applyNumberFormat="1" applyFont="1" applyBorder="1" applyAlignment="1">
      <alignment horizontal="center" vertical="center"/>
    </xf>
    <xf numFmtId="190" fontId="5" fillId="0" borderId="0" xfId="0" applyNumberFormat="1" applyFont="1">
      <alignment vertical="center"/>
    </xf>
    <xf numFmtId="190" fontId="0" fillId="0" borderId="0" xfId="0" applyNumberFormat="1" applyAlignment="1">
      <alignment horizontal="center" vertical="center"/>
    </xf>
    <xf numFmtId="191" fontId="11" fillId="0" borderId="7" xfId="8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千位分隔 4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0013;&#22830;&#21450;&#30465;&#32423;&#25919;&#31574;&#24615;&#20892;&#19994;&#20445;&#38505;&#34917;&#36148;&#32467;&#31639;&#38468;&#34920;&#65288;&#31532;&#19977;&#23395;&#24230;&#65289;&#65288;2024-11-25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现场核减 (2)"/>
      <sheetName val="省级申请汇总表"/>
      <sheetName val="地市拨付表"/>
      <sheetName val="核减表"/>
      <sheetName val="报送核减"/>
      <sheetName val="报送核减梅州大埔水稻"/>
      <sheetName val="现场核减"/>
      <sheetName val="拟清算时核减"/>
      <sheetName val="现场阳江阳东水稻"/>
      <sheetName val="现场阳江仔猪"/>
      <sheetName val="Sheet6"/>
      <sheetName val="阳江可能存在重复投保仔猪"/>
      <sheetName val="结余表"/>
    </sheetNames>
    <sheetDataSet>
      <sheetData sheetId="0"/>
      <sheetData sheetId="1"/>
      <sheetData sheetId="2">
        <row r="7">
          <cell r="Q7">
            <v>61319.071074</v>
          </cell>
          <cell r="R7">
            <v>12062.080174</v>
          </cell>
        </row>
        <row r="8">
          <cell r="Q8">
            <v>267.779927</v>
          </cell>
          <cell r="R8">
            <v>0</v>
          </cell>
        </row>
        <row r="9">
          <cell r="Q9">
            <v>237.436262</v>
          </cell>
          <cell r="R9">
            <v>166.56712</v>
          </cell>
        </row>
        <row r="10">
          <cell r="Q10">
            <v>762.969528</v>
          </cell>
          <cell r="R10">
            <v>345.39502</v>
          </cell>
        </row>
        <row r="11">
          <cell r="Q11">
            <v>435.445973</v>
          </cell>
          <cell r="R11">
            <v>48.439007</v>
          </cell>
        </row>
        <row r="12">
          <cell r="Q12">
            <v>6805.828301</v>
          </cell>
          <cell r="R12">
            <v>1506.029933</v>
          </cell>
        </row>
        <row r="13">
          <cell r="Q13">
            <v>3460.067788</v>
          </cell>
          <cell r="R13">
            <v>882.909949</v>
          </cell>
        </row>
        <row r="14">
          <cell r="Q14">
            <v>4215.36656</v>
          </cell>
          <cell r="R14">
            <v>1302.022387</v>
          </cell>
        </row>
        <row r="15">
          <cell r="Q15">
            <v>1819.615433</v>
          </cell>
          <cell r="R15">
            <v>516.436942</v>
          </cell>
        </row>
        <row r="16">
          <cell r="Q16">
            <v>1883.348039</v>
          </cell>
          <cell r="R16">
            <v>573.091335</v>
          </cell>
        </row>
        <row r="17">
          <cell r="Q17">
            <v>50.161019</v>
          </cell>
          <cell r="R17">
            <v>8.648024</v>
          </cell>
        </row>
        <row r="18">
          <cell r="Q18">
            <v>69.957084</v>
          </cell>
          <cell r="R18">
            <v>15.581122</v>
          </cell>
        </row>
        <row r="19">
          <cell r="Q19">
            <v>3905.330588</v>
          </cell>
          <cell r="R19">
            <v>548.477182</v>
          </cell>
        </row>
        <row r="20">
          <cell r="Q20">
            <v>4747.300369</v>
          </cell>
          <cell r="R20">
            <v>1998.418818</v>
          </cell>
        </row>
        <row r="21">
          <cell r="Q21">
            <v>8205.287509</v>
          </cell>
          <cell r="R21">
            <v>926.39823</v>
          </cell>
        </row>
        <row r="22">
          <cell r="Q22">
            <v>2852.229606</v>
          </cell>
          <cell r="R22">
            <v>119.933779000001</v>
          </cell>
        </row>
        <row r="23">
          <cell r="Q23">
            <v>7135.046493</v>
          </cell>
          <cell r="R23">
            <v>732.172992</v>
          </cell>
        </row>
        <row r="24">
          <cell r="Q24">
            <v>8061.930552</v>
          </cell>
          <cell r="R24">
            <v>1425.663235</v>
          </cell>
        </row>
        <row r="25">
          <cell r="Q25">
            <v>1363.075413</v>
          </cell>
          <cell r="R25">
            <v>69.933379</v>
          </cell>
        </row>
        <row r="26">
          <cell r="Q26">
            <v>1659.465847</v>
          </cell>
          <cell r="R26">
            <v>465.586973</v>
          </cell>
        </row>
        <row r="27">
          <cell r="Q27">
            <v>3381.428783</v>
          </cell>
          <cell r="R27">
            <v>410.374747</v>
          </cell>
        </row>
      </sheetData>
      <sheetData sheetId="3">
        <row r="7">
          <cell r="J7">
            <v>4416.723702</v>
          </cell>
        </row>
        <row r="8">
          <cell r="J8">
            <v>0.0018</v>
          </cell>
        </row>
        <row r="9">
          <cell r="J9">
            <v>0.4641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64.111944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1003.694474</v>
          </cell>
        </row>
        <row r="21">
          <cell r="J21">
            <v>0</v>
          </cell>
        </row>
        <row r="22">
          <cell r="J22">
            <v>3342.265518</v>
          </cell>
        </row>
        <row r="23">
          <cell r="J23">
            <v>2.816266</v>
          </cell>
        </row>
        <row r="24">
          <cell r="J24">
            <v>0</v>
          </cell>
        </row>
        <row r="25">
          <cell r="J25">
            <v>3.312</v>
          </cell>
        </row>
        <row r="26">
          <cell r="J26">
            <v>0</v>
          </cell>
        </row>
        <row r="27">
          <cell r="J27">
            <v>0.0576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zoomScale="70" zoomScaleNormal="70" workbookViewId="0">
      <selection activeCell="I25" sqref="I25"/>
    </sheetView>
  </sheetViews>
  <sheetFormatPr defaultColWidth="9" defaultRowHeight="14.25"/>
  <cols>
    <col min="1" max="1" width="6.58333333333333" customWidth="1"/>
    <col min="2" max="2" width="8.33333333333333" customWidth="1"/>
    <col min="3" max="3" width="16.3333333333333" customWidth="1"/>
    <col min="4" max="4" width="14" customWidth="1"/>
    <col min="5" max="5" width="16.8333333333333" customWidth="1"/>
    <col min="6" max="6" width="15.8333333333333" customWidth="1"/>
    <col min="7" max="12" width="14.8333333333333" customWidth="1"/>
    <col min="13" max="15" width="13.75" customWidth="1"/>
    <col min="16" max="16" width="14.5833333333333" customWidth="1"/>
    <col min="17" max="17" width="17" customWidth="1"/>
    <col min="18" max="19" width="15.5833333333333" customWidth="1"/>
    <col min="20" max="20" width="12.8333333333333" customWidth="1"/>
    <col min="21" max="21" width="12.3333333333333" customWidth="1"/>
    <col min="22" max="22" width="12.8333333333333" customWidth="1"/>
    <col min="23" max="23" width="18.5" style="99" customWidth="1"/>
    <col min="24" max="24" width="17.8333333333333" style="99" customWidth="1"/>
  </cols>
  <sheetData>
    <row r="1" ht="31" customHeight="1" spans="1:4">
      <c r="A1" s="34" t="s">
        <v>0</v>
      </c>
      <c r="B1" s="34"/>
      <c r="C1" s="34"/>
      <c r="D1" s="34"/>
    </row>
    <row r="2" s="31" customFormat="1" ht="31.5" spans="1:24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106"/>
      <c r="X2" s="106"/>
    </row>
    <row r="3" ht="34" customHeight="1" spans="1:22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V3" s="59" t="s">
        <v>2</v>
      </c>
    </row>
    <row r="4" ht="36" customHeight="1" spans="1:22">
      <c r="A4" s="37" t="s">
        <v>3</v>
      </c>
      <c r="B4" s="38" t="s">
        <v>4</v>
      </c>
      <c r="C4" s="39" t="s">
        <v>5</v>
      </c>
      <c r="D4" s="39" t="s">
        <v>6</v>
      </c>
      <c r="E4" s="40" t="s">
        <v>7</v>
      </c>
      <c r="F4" s="40" t="s">
        <v>8</v>
      </c>
      <c r="G4" s="75" t="s">
        <v>9</v>
      </c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</row>
    <row r="5" ht="36" customHeight="1" spans="1:22">
      <c r="A5" s="37"/>
      <c r="B5" s="38"/>
      <c r="C5" s="43"/>
      <c r="D5" s="43"/>
      <c r="E5" s="40"/>
      <c r="F5" s="40"/>
      <c r="G5" s="44" t="s">
        <v>10</v>
      </c>
      <c r="H5" s="45"/>
      <c r="I5" s="41" t="s">
        <v>11</v>
      </c>
      <c r="J5" s="57"/>
      <c r="K5" s="41" t="s">
        <v>12</v>
      </c>
      <c r="L5" s="57"/>
      <c r="M5" s="41" t="s">
        <v>13</v>
      </c>
      <c r="N5" s="57"/>
      <c r="O5" s="41" t="s">
        <v>14</v>
      </c>
      <c r="P5" s="57"/>
      <c r="Q5" s="41" t="s">
        <v>15</v>
      </c>
      <c r="R5" s="57"/>
      <c r="S5" s="41" t="s">
        <v>16</v>
      </c>
      <c r="T5" s="57"/>
      <c r="U5" s="41" t="s">
        <v>17</v>
      </c>
      <c r="V5" s="57"/>
    </row>
    <row r="6" s="32" customFormat="1" ht="42" customHeight="1" spans="1:24">
      <c r="A6" s="37"/>
      <c r="B6" s="38"/>
      <c r="C6" s="46"/>
      <c r="D6" s="46"/>
      <c r="E6" s="40"/>
      <c r="F6" s="40"/>
      <c r="G6" s="40" t="s">
        <v>18</v>
      </c>
      <c r="H6" s="40" t="s">
        <v>19</v>
      </c>
      <c r="I6" s="40" t="s">
        <v>18</v>
      </c>
      <c r="J6" s="40" t="s">
        <v>19</v>
      </c>
      <c r="K6" s="40" t="s">
        <v>18</v>
      </c>
      <c r="L6" s="40" t="s">
        <v>19</v>
      </c>
      <c r="M6" s="40" t="s">
        <v>18</v>
      </c>
      <c r="N6" s="40" t="s">
        <v>19</v>
      </c>
      <c r="O6" s="40" t="s">
        <v>18</v>
      </c>
      <c r="P6" s="40" t="s">
        <v>19</v>
      </c>
      <c r="Q6" s="40" t="s">
        <v>18</v>
      </c>
      <c r="R6" s="40" t="s">
        <v>19</v>
      </c>
      <c r="S6" s="40" t="s">
        <v>18</v>
      </c>
      <c r="T6" s="40" t="s">
        <v>19</v>
      </c>
      <c r="U6" s="40" t="s">
        <v>18</v>
      </c>
      <c r="V6" s="40" t="s">
        <v>19</v>
      </c>
      <c r="W6" s="107"/>
      <c r="X6" s="107"/>
    </row>
    <row r="7" s="33" customFormat="1" ht="36" customHeight="1" spans="1:24">
      <c r="A7" s="47" t="s">
        <v>20</v>
      </c>
      <c r="B7" s="48"/>
      <c r="C7" s="100">
        <f>SUM(C8:C27)</f>
        <v>66155.661786</v>
      </c>
      <c r="D7" s="100">
        <f t="shared" ref="D7:V7" si="0">SUM(D8:D27)</f>
        <v>419.86701</v>
      </c>
      <c r="E7" s="100">
        <f t="shared" si="0"/>
        <v>1074.458184</v>
      </c>
      <c r="F7" s="100">
        <f t="shared" si="0"/>
        <v>64661.336592</v>
      </c>
      <c r="G7" s="100">
        <f t="shared" si="0"/>
        <v>13105.94067</v>
      </c>
      <c r="H7" s="100">
        <f t="shared" si="0"/>
        <v>17137.91067</v>
      </c>
      <c r="I7" s="100">
        <f t="shared" si="0"/>
        <v>5154.338733</v>
      </c>
      <c r="J7" s="100">
        <f t="shared" si="0"/>
        <v>4297.960395</v>
      </c>
      <c r="K7" s="100">
        <f t="shared" si="0"/>
        <v>5502.577634</v>
      </c>
      <c r="L7" s="100">
        <f t="shared" si="0"/>
        <v>4147.680368</v>
      </c>
      <c r="M7" s="100">
        <f t="shared" si="0"/>
        <v>2486.474024</v>
      </c>
      <c r="N7" s="100">
        <f t="shared" si="0"/>
        <v>2458.69447</v>
      </c>
      <c r="O7" s="100">
        <f t="shared" si="0"/>
        <v>2237.089677</v>
      </c>
      <c r="P7" s="100">
        <f t="shared" si="0"/>
        <v>2212.938223</v>
      </c>
      <c r="Q7" s="100">
        <f t="shared" si="0"/>
        <v>2581.261686</v>
      </c>
      <c r="R7" s="100">
        <f t="shared" si="0"/>
        <v>3188.989213</v>
      </c>
      <c r="S7" s="100">
        <f t="shared" si="0"/>
        <v>144.384729</v>
      </c>
      <c r="T7" s="108">
        <f t="shared" si="0"/>
        <v>0</v>
      </c>
      <c r="U7" s="108">
        <f t="shared" si="0"/>
        <v>0</v>
      </c>
      <c r="V7" s="100">
        <f t="shared" si="0"/>
        <v>5.0961</v>
      </c>
      <c r="W7" s="107">
        <v>0</v>
      </c>
      <c r="X7" s="107">
        <v>1.14610543278104e-11</v>
      </c>
    </row>
    <row r="8" s="33" customFormat="1" ht="36" customHeight="1" spans="1:24">
      <c r="A8" s="50">
        <v>1</v>
      </c>
      <c r="B8" s="51" t="s">
        <v>21</v>
      </c>
      <c r="C8" s="101">
        <v>265.204507</v>
      </c>
      <c r="D8" s="101">
        <v>-2.57722</v>
      </c>
      <c r="E8" s="102">
        <v>0.0018</v>
      </c>
      <c r="F8" s="102">
        <f>SUM(G8:V8)</f>
        <v>267.779927</v>
      </c>
      <c r="G8" s="102">
        <v>0</v>
      </c>
      <c r="H8" s="102">
        <v>128.43426</v>
      </c>
      <c r="I8" s="102">
        <v>9.030421</v>
      </c>
      <c r="J8" s="102">
        <v>0.0029</v>
      </c>
      <c r="K8" s="102">
        <v>0</v>
      </c>
      <c r="L8" s="102">
        <v>10.38851</v>
      </c>
      <c r="M8" s="102">
        <v>5.451402</v>
      </c>
      <c r="N8" s="102">
        <v>1.71568</v>
      </c>
      <c r="O8" s="102">
        <v>11.495289</v>
      </c>
      <c r="P8" s="102">
        <v>0.129632</v>
      </c>
      <c r="Q8" s="101">
        <v>101.028113</v>
      </c>
      <c r="R8" s="101">
        <v>0.10372</v>
      </c>
      <c r="S8" s="101">
        <v>0</v>
      </c>
      <c r="T8" s="101">
        <v>0</v>
      </c>
      <c r="U8" s="101">
        <v>0</v>
      </c>
      <c r="V8" s="101">
        <v>0</v>
      </c>
      <c r="W8" s="107">
        <v>0</v>
      </c>
      <c r="X8" s="107">
        <v>-1.8623991238087e-14</v>
      </c>
    </row>
    <row r="9" s="33" customFormat="1" ht="36" customHeight="1" spans="1:24">
      <c r="A9" s="50">
        <v>2</v>
      </c>
      <c r="B9" s="51" t="s">
        <v>22</v>
      </c>
      <c r="C9" s="101">
        <v>238.082142</v>
      </c>
      <c r="D9" s="101">
        <v>0.18178</v>
      </c>
      <c r="E9" s="102">
        <v>0.4641</v>
      </c>
      <c r="F9" s="102">
        <f t="shared" ref="F9:F27" si="1">SUM(G9:V9)</f>
        <v>237.436262</v>
      </c>
      <c r="G9" s="102">
        <v>166.56712</v>
      </c>
      <c r="H9" s="102">
        <v>0</v>
      </c>
      <c r="I9" s="102">
        <v>0.024767</v>
      </c>
      <c r="J9" s="102">
        <v>7.775257</v>
      </c>
      <c r="K9" s="102">
        <v>0</v>
      </c>
      <c r="L9" s="102">
        <v>0</v>
      </c>
      <c r="M9" s="102">
        <v>63.069118</v>
      </c>
      <c r="N9" s="102">
        <v>0</v>
      </c>
      <c r="O9" s="102">
        <v>0</v>
      </c>
      <c r="P9" s="102">
        <v>0</v>
      </c>
      <c r="Q9" s="101">
        <v>0</v>
      </c>
      <c r="R9" s="101">
        <v>0</v>
      </c>
      <c r="S9" s="101">
        <v>0</v>
      </c>
      <c r="T9" s="101">
        <v>0</v>
      </c>
      <c r="U9" s="101">
        <v>0</v>
      </c>
      <c r="V9" s="101">
        <v>0</v>
      </c>
      <c r="W9" s="107">
        <v>0</v>
      </c>
      <c r="X9" s="107">
        <v>2.8421709430404e-14</v>
      </c>
    </row>
    <row r="10" s="33" customFormat="1" ht="36" customHeight="1" spans="1:24">
      <c r="A10" s="50">
        <v>3</v>
      </c>
      <c r="B10" s="51" t="s">
        <v>23</v>
      </c>
      <c r="C10" s="101">
        <v>1097.576695</v>
      </c>
      <c r="D10" s="101">
        <v>334.607167</v>
      </c>
      <c r="E10" s="102">
        <v>0</v>
      </c>
      <c r="F10" s="102">
        <f t="shared" si="1"/>
        <v>762.969528</v>
      </c>
      <c r="G10" s="102">
        <v>345.39502</v>
      </c>
      <c r="H10" s="102">
        <v>461.184097</v>
      </c>
      <c r="I10" s="102">
        <v>40.004149</v>
      </c>
      <c r="J10" s="102">
        <v>28.123254</v>
      </c>
      <c r="K10" s="102">
        <v>4.40111</v>
      </c>
      <c r="L10" s="102">
        <v>-228.20559</v>
      </c>
      <c r="M10" s="102">
        <v>0</v>
      </c>
      <c r="N10" s="102">
        <v>112.067488</v>
      </c>
      <c r="O10" s="102">
        <v>0</v>
      </c>
      <c r="P10" s="102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01">
        <v>0</v>
      </c>
      <c r="W10" s="107">
        <v>0</v>
      </c>
      <c r="X10" s="107">
        <v>-1.4210854715202e-14</v>
      </c>
    </row>
    <row r="11" s="33" customFormat="1" ht="36" customHeight="1" spans="1:24">
      <c r="A11" s="50">
        <v>4</v>
      </c>
      <c r="B11" s="51" t="s">
        <v>24</v>
      </c>
      <c r="C11" s="101">
        <v>435.401726</v>
      </c>
      <c r="D11" s="101">
        <v>-0.044247</v>
      </c>
      <c r="E11" s="102">
        <v>0</v>
      </c>
      <c r="F11" s="102">
        <f t="shared" si="1"/>
        <v>435.445973</v>
      </c>
      <c r="G11" s="102">
        <v>48.439007</v>
      </c>
      <c r="H11" s="102">
        <v>0.629231</v>
      </c>
      <c r="I11" s="102">
        <v>162.740445</v>
      </c>
      <c r="J11" s="102">
        <v>0.003618</v>
      </c>
      <c r="K11" s="102">
        <v>0.008575</v>
      </c>
      <c r="L11" s="102">
        <v>0</v>
      </c>
      <c r="M11" s="102">
        <v>60.2652</v>
      </c>
      <c r="N11" s="102">
        <v>18.968411</v>
      </c>
      <c r="O11" s="102">
        <v>0</v>
      </c>
      <c r="P11" s="102">
        <v>0.006757</v>
      </c>
      <c r="Q11" s="101">
        <v>0</v>
      </c>
      <c r="R11" s="101">
        <v>0</v>
      </c>
      <c r="S11" s="101">
        <v>144.384729</v>
      </c>
      <c r="T11" s="101">
        <v>0</v>
      </c>
      <c r="U11" s="101">
        <v>0</v>
      </c>
      <c r="V11" s="101">
        <v>0</v>
      </c>
      <c r="W11" s="107">
        <v>0</v>
      </c>
      <c r="X11" s="107">
        <v>0</v>
      </c>
    </row>
    <row r="12" s="33" customFormat="1" ht="36" customHeight="1" spans="1:24">
      <c r="A12" s="50">
        <v>5</v>
      </c>
      <c r="B12" s="51" t="s">
        <v>25</v>
      </c>
      <c r="C12" s="101">
        <v>6805.814152</v>
      </c>
      <c r="D12" s="101">
        <v>-0.014149</v>
      </c>
      <c r="E12" s="102">
        <v>0</v>
      </c>
      <c r="F12" s="102">
        <f t="shared" si="1"/>
        <v>6805.828301</v>
      </c>
      <c r="G12" s="102">
        <v>1506.029933</v>
      </c>
      <c r="H12" s="102">
        <v>1844.635614</v>
      </c>
      <c r="I12" s="102">
        <v>1111.881855</v>
      </c>
      <c r="J12" s="102">
        <v>853.235247</v>
      </c>
      <c r="K12" s="102">
        <v>474.674739</v>
      </c>
      <c r="L12" s="102">
        <v>367.138575</v>
      </c>
      <c r="M12" s="102">
        <v>331.242662</v>
      </c>
      <c r="N12" s="102">
        <v>233.302176</v>
      </c>
      <c r="O12" s="102">
        <v>51.5</v>
      </c>
      <c r="P12" s="102">
        <v>32.1875</v>
      </c>
      <c r="Q12" s="101">
        <v>0</v>
      </c>
      <c r="R12" s="101">
        <v>0</v>
      </c>
      <c r="S12" s="101">
        <v>0</v>
      </c>
      <c r="T12" s="101">
        <v>0</v>
      </c>
      <c r="U12" s="101">
        <v>0</v>
      </c>
      <c r="V12" s="101">
        <v>0</v>
      </c>
      <c r="W12" s="107">
        <v>0</v>
      </c>
      <c r="X12" s="107">
        <v>-1.98951966012828e-13</v>
      </c>
    </row>
    <row r="13" s="33" customFormat="1" ht="36" customHeight="1" spans="1:24">
      <c r="A13" s="50">
        <v>6</v>
      </c>
      <c r="B13" s="51" t="s">
        <v>26</v>
      </c>
      <c r="C13" s="101">
        <v>3486.432546</v>
      </c>
      <c r="D13" s="101">
        <v>26.364758</v>
      </c>
      <c r="E13" s="102">
        <v>0</v>
      </c>
      <c r="F13" s="102">
        <f t="shared" si="1"/>
        <v>3460.067788</v>
      </c>
      <c r="G13" s="102">
        <v>882.909949</v>
      </c>
      <c r="H13" s="102">
        <v>1068.073215</v>
      </c>
      <c r="I13" s="102">
        <v>0</v>
      </c>
      <c r="J13" s="102">
        <v>0</v>
      </c>
      <c r="K13" s="102">
        <v>298.193486</v>
      </c>
      <c r="L13" s="102">
        <v>247.656156</v>
      </c>
      <c r="M13" s="102">
        <v>0</v>
      </c>
      <c r="N13" s="102">
        <v>0</v>
      </c>
      <c r="O13" s="102">
        <v>549.19584</v>
      </c>
      <c r="P13" s="102">
        <v>414.039142</v>
      </c>
      <c r="Q13" s="101">
        <v>0</v>
      </c>
      <c r="R13" s="101">
        <v>0</v>
      </c>
      <c r="S13" s="101">
        <v>0</v>
      </c>
      <c r="T13" s="101">
        <v>0</v>
      </c>
      <c r="U13" s="101">
        <v>0</v>
      </c>
      <c r="V13" s="101">
        <v>0</v>
      </c>
      <c r="W13" s="107">
        <v>0</v>
      </c>
      <c r="X13" s="107">
        <v>5.6843418860808e-14</v>
      </c>
    </row>
    <row r="14" s="33" customFormat="1" ht="36" customHeight="1" spans="1:24">
      <c r="A14" s="50">
        <v>7</v>
      </c>
      <c r="B14" s="51" t="s">
        <v>27</v>
      </c>
      <c r="C14" s="101">
        <v>4279.48681</v>
      </c>
      <c r="D14" s="101">
        <v>0.008306</v>
      </c>
      <c r="E14" s="102">
        <v>64.111944</v>
      </c>
      <c r="F14" s="102">
        <f t="shared" si="1"/>
        <v>4215.36656</v>
      </c>
      <c r="G14" s="102">
        <v>1302.022387</v>
      </c>
      <c r="H14" s="102">
        <v>1191.46696</v>
      </c>
      <c r="I14" s="102">
        <v>109.400611</v>
      </c>
      <c r="J14" s="102">
        <v>131.072731</v>
      </c>
      <c r="K14" s="102">
        <v>538.49584</v>
      </c>
      <c r="L14" s="102">
        <v>336.5624</v>
      </c>
      <c r="M14" s="102">
        <v>237.608154</v>
      </c>
      <c r="N14" s="102">
        <v>311.587772</v>
      </c>
      <c r="O14" s="102">
        <v>33.801605</v>
      </c>
      <c r="P14" s="102">
        <v>23.3481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01">
        <v>0</v>
      </c>
      <c r="W14" s="107">
        <v>0</v>
      </c>
      <c r="X14" s="107">
        <v>2.1316282072803e-13</v>
      </c>
    </row>
    <row r="15" s="33" customFormat="1" ht="36" customHeight="1" spans="1:24">
      <c r="A15" s="50">
        <v>8</v>
      </c>
      <c r="B15" s="51" t="s">
        <v>28</v>
      </c>
      <c r="C15" s="101">
        <v>1819.493389</v>
      </c>
      <c r="D15" s="101">
        <v>-0.122044</v>
      </c>
      <c r="E15" s="102">
        <v>0</v>
      </c>
      <c r="F15" s="102">
        <f t="shared" si="1"/>
        <v>1819.615433</v>
      </c>
      <c r="G15" s="102">
        <v>516.436942</v>
      </c>
      <c r="H15" s="102">
        <v>929.862175</v>
      </c>
      <c r="I15" s="102">
        <v>133.197311</v>
      </c>
      <c r="J15" s="102">
        <v>114.001523</v>
      </c>
      <c r="K15" s="102">
        <v>4.760157</v>
      </c>
      <c r="L15" s="102">
        <v>92.315767</v>
      </c>
      <c r="M15" s="102">
        <v>7.207967</v>
      </c>
      <c r="N15" s="102">
        <v>10.671491</v>
      </c>
      <c r="O15" s="102">
        <v>0</v>
      </c>
      <c r="P15" s="102">
        <v>6.066</v>
      </c>
      <c r="Q15" s="101">
        <v>0</v>
      </c>
      <c r="R15" s="101">
        <v>0</v>
      </c>
      <c r="S15" s="101">
        <v>0</v>
      </c>
      <c r="T15" s="101">
        <v>0</v>
      </c>
      <c r="U15" s="101">
        <v>0</v>
      </c>
      <c r="V15" s="101">
        <v>5.0961</v>
      </c>
      <c r="W15" s="107">
        <v>0</v>
      </c>
      <c r="X15" s="107">
        <v>-1.06581410364015e-13</v>
      </c>
    </row>
    <row r="16" s="33" customFormat="1" ht="36" customHeight="1" spans="1:24">
      <c r="A16" s="50">
        <v>9</v>
      </c>
      <c r="B16" s="51" t="s">
        <v>29</v>
      </c>
      <c r="C16" s="101">
        <v>1883.344612</v>
      </c>
      <c r="D16" s="103">
        <v>-0.003427</v>
      </c>
      <c r="E16" s="102">
        <v>0</v>
      </c>
      <c r="F16" s="102">
        <f t="shared" si="1"/>
        <v>1883.348039</v>
      </c>
      <c r="G16" s="102">
        <v>573.091335</v>
      </c>
      <c r="H16" s="102">
        <v>541.122076</v>
      </c>
      <c r="I16" s="102">
        <v>11.221778</v>
      </c>
      <c r="J16" s="102">
        <v>95.319489</v>
      </c>
      <c r="K16" s="102">
        <v>223.718413</v>
      </c>
      <c r="L16" s="102">
        <v>337.538208</v>
      </c>
      <c r="M16" s="102">
        <v>42.40701</v>
      </c>
      <c r="N16" s="102">
        <v>58.92973</v>
      </c>
      <c r="O16" s="102">
        <v>0</v>
      </c>
      <c r="P16" s="102">
        <v>0</v>
      </c>
      <c r="Q16" s="101">
        <v>0</v>
      </c>
      <c r="R16" s="101">
        <v>0</v>
      </c>
      <c r="S16" s="101">
        <v>0</v>
      </c>
      <c r="T16" s="101">
        <v>0</v>
      </c>
      <c r="U16" s="101">
        <v>0</v>
      </c>
      <c r="V16" s="101">
        <v>0</v>
      </c>
      <c r="W16" s="107">
        <v>0</v>
      </c>
      <c r="X16" s="107">
        <v>-3.5527136788005e-14</v>
      </c>
    </row>
    <row r="17" s="33" customFormat="1" ht="36" customHeight="1" spans="1:24">
      <c r="A17" s="50">
        <v>10</v>
      </c>
      <c r="B17" s="51" t="s">
        <v>30</v>
      </c>
      <c r="C17" s="101">
        <v>50.373832</v>
      </c>
      <c r="D17" s="101">
        <v>0.212813</v>
      </c>
      <c r="E17" s="102">
        <v>0</v>
      </c>
      <c r="F17" s="102">
        <f t="shared" si="1"/>
        <v>50.161019</v>
      </c>
      <c r="G17" s="102">
        <v>8.648024</v>
      </c>
      <c r="H17" s="102">
        <v>12.228806</v>
      </c>
      <c r="I17" s="102">
        <v>5.151225</v>
      </c>
      <c r="J17" s="102">
        <v>14.026904</v>
      </c>
      <c r="K17" s="102">
        <v>0</v>
      </c>
      <c r="L17" s="102">
        <v>0</v>
      </c>
      <c r="M17" s="102">
        <v>2.285887</v>
      </c>
      <c r="N17" s="102">
        <v>5.537628</v>
      </c>
      <c r="O17" s="102">
        <v>2.198545</v>
      </c>
      <c r="P17" s="102">
        <v>0.084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01">
        <v>0</v>
      </c>
      <c r="W17" s="107">
        <v>0</v>
      </c>
      <c r="X17" s="107">
        <v>7.17481629664007e-15</v>
      </c>
    </row>
    <row r="18" s="33" customFormat="1" ht="36" customHeight="1" spans="1:24">
      <c r="A18" s="50">
        <v>11</v>
      </c>
      <c r="B18" s="51" t="s">
        <v>31</v>
      </c>
      <c r="C18" s="101">
        <v>69.965509</v>
      </c>
      <c r="D18" s="101">
        <v>0.008425</v>
      </c>
      <c r="E18" s="102">
        <v>0</v>
      </c>
      <c r="F18" s="102">
        <f t="shared" si="1"/>
        <v>69.957084</v>
      </c>
      <c r="G18" s="102">
        <v>15.581122</v>
      </c>
      <c r="H18" s="102">
        <v>3.22686</v>
      </c>
      <c r="I18" s="102">
        <v>20.499948</v>
      </c>
      <c r="J18" s="102">
        <v>8.503448</v>
      </c>
      <c r="K18" s="102">
        <v>0</v>
      </c>
      <c r="L18" s="102">
        <v>0</v>
      </c>
      <c r="M18" s="102">
        <v>3.526065</v>
      </c>
      <c r="N18" s="102">
        <v>2.49187</v>
      </c>
      <c r="O18" s="102">
        <v>15.128001</v>
      </c>
      <c r="P18" s="102">
        <v>0.99977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01">
        <v>0</v>
      </c>
      <c r="W18" s="107">
        <v>0</v>
      </c>
      <c r="X18" s="107">
        <v>-7.32747196252603e-15</v>
      </c>
    </row>
    <row r="19" s="33" customFormat="1" ht="36" customHeight="1" spans="1:24">
      <c r="A19" s="50">
        <v>12</v>
      </c>
      <c r="B19" s="51" t="s">
        <v>32</v>
      </c>
      <c r="C19" s="101">
        <v>3921.190802</v>
      </c>
      <c r="D19" s="101">
        <v>15.860214</v>
      </c>
      <c r="E19" s="102">
        <v>0</v>
      </c>
      <c r="F19" s="102">
        <f t="shared" si="1"/>
        <v>3905.330588</v>
      </c>
      <c r="G19" s="102">
        <v>548.477182</v>
      </c>
      <c r="H19" s="102">
        <v>824.443554</v>
      </c>
      <c r="I19" s="102">
        <v>35.1512</v>
      </c>
      <c r="J19" s="102">
        <v>8.50224</v>
      </c>
      <c r="K19" s="102">
        <v>142.013614</v>
      </c>
      <c r="L19" s="102">
        <v>101.755545</v>
      </c>
      <c r="M19" s="102">
        <v>214.147682</v>
      </c>
      <c r="N19" s="102">
        <v>238.265173</v>
      </c>
      <c r="O19" s="102">
        <v>0</v>
      </c>
      <c r="P19" s="102">
        <v>3.90632</v>
      </c>
      <c r="Q19" s="101">
        <v>595.661348</v>
      </c>
      <c r="R19" s="101">
        <v>1193.00673</v>
      </c>
      <c r="S19" s="101">
        <v>0</v>
      </c>
      <c r="T19" s="101">
        <v>0</v>
      </c>
      <c r="U19" s="101">
        <v>0</v>
      </c>
      <c r="V19" s="101">
        <v>0</v>
      </c>
      <c r="W19" s="107">
        <v>0</v>
      </c>
      <c r="X19" s="107">
        <v>2.27373675443232e-13</v>
      </c>
    </row>
    <row r="20" s="33" customFormat="1" ht="36" customHeight="1" spans="1:24">
      <c r="A20" s="50">
        <v>13</v>
      </c>
      <c r="B20" s="51" t="s">
        <v>33</v>
      </c>
      <c r="C20" s="101">
        <v>5753.091015</v>
      </c>
      <c r="D20" s="101">
        <v>2.096172</v>
      </c>
      <c r="E20" s="102">
        <v>1003.694474</v>
      </c>
      <c r="F20" s="102">
        <f t="shared" si="1"/>
        <v>4747.300369</v>
      </c>
      <c r="G20" s="102">
        <v>1998.418818</v>
      </c>
      <c r="H20" s="102">
        <v>1765.988404</v>
      </c>
      <c r="I20" s="102">
        <v>-108.88752</v>
      </c>
      <c r="J20" s="102">
        <v>-68.0547</v>
      </c>
      <c r="K20" s="102">
        <v>369.75984</v>
      </c>
      <c r="L20" s="102">
        <v>264.4131</v>
      </c>
      <c r="M20" s="102">
        <v>200.2786</v>
      </c>
      <c r="N20" s="102">
        <v>125.174125</v>
      </c>
      <c r="O20" s="102">
        <v>15.410393</v>
      </c>
      <c r="P20" s="102">
        <v>184.799309</v>
      </c>
      <c r="Q20" s="101">
        <v>0</v>
      </c>
      <c r="R20" s="101">
        <v>0</v>
      </c>
      <c r="S20" s="101">
        <v>0</v>
      </c>
      <c r="T20" s="101">
        <v>0</v>
      </c>
      <c r="U20" s="101">
        <v>0</v>
      </c>
      <c r="V20" s="101">
        <v>0</v>
      </c>
      <c r="W20" s="107">
        <v>0</v>
      </c>
      <c r="X20" s="107">
        <v>-1.3926637620898e-12</v>
      </c>
    </row>
    <row r="21" s="33" customFormat="1" ht="36" customHeight="1" spans="1:24">
      <c r="A21" s="50">
        <v>14</v>
      </c>
      <c r="B21" s="51" t="s">
        <v>34</v>
      </c>
      <c r="C21" s="101">
        <v>8216.465169</v>
      </c>
      <c r="D21" s="101">
        <v>11.17766</v>
      </c>
      <c r="E21" s="102">
        <v>0</v>
      </c>
      <c r="F21" s="102">
        <f t="shared" si="1"/>
        <v>8205.287509</v>
      </c>
      <c r="G21" s="102">
        <v>926.39823</v>
      </c>
      <c r="H21" s="102">
        <v>1787.945432</v>
      </c>
      <c r="I21" s="102">
        <v>1158.889388</v>
      </c>
      <c r="J21" s="102">
        <v>952.47562</v>
      </c>
      <c r="K21" s="102">
        <v>392.16</v>
      </c>
      <c r="L21" s="102">
        <v>245.1</v>
      </c>
      <c r="M21" s="102">
        <v>70.6242</v>
      </c>
      <c r="N21" s="102">
        <v>80.506773</v>
      </c>
      <c r="O21" s="102">
        <v>0</v>
      </c>
      <c r="P21" s="102">
        <v>0</v>
      </c>
      <c r="Q21" s="101">
        <v>1173.88272</v>
      </c>
      <c r="R21" s="101">
        <v>1417.305146</v>
      </c>
      <c r="S21" s="101">
        <v>0</v>
      </c>
      <c r="T21" s="101">
        <v>0</v>
      </c>
      <c r="U21" s="101">
        <v>0</v>
      </c>
      <c r="V21" s="101">
        <v>0</v>
      </c>
      <c r="W21" s="107">
        <v>0</v>
      </c>
      <c r="X21" s="107">
        <v>2.50111042987555e-12</v>
      </c>
    </row>
    <row r="22" s="98" customFormat="1" ht="36" customHeight="1" spans="1:24">
      <c r="A22" s="104">
        <v>15</v>
      </c>
      <c r="B22" s="105" t="s">
        <v>35</v>
      </c>
      <c r="C22" s="101">
        <v>6209.574404</v>
      </c>
      <c r="D22" s="101">
        <v>15.07928</v>
      </c>
      <c r="E22" s="102">
        <v>0</v>
      </c>
      <c r="F22" s="102">
        <f t="shared" si="1"/>
        <v>6194.495124</v>
      </c>
      <c r="G22" s="102">
        <v>1163.794275</v>
      </c>
      <c r="H22" s="102">
        <v>1558.022901</v>
      </c>
      <c r="I22" s="102">
        <v>834.110342</v>
      </c>
      <c r="J22" s="102">
        <v>723.377143</v>
      </c>
      <c r="K22" s="102">
        <v>57.884434</v>
      </c>
      <c r="L22" s="102">
        <v>91.605573</v>
      </c>
      <c r="M22" s="102">
        <v>255.734827</v>
      </c>
      <c r="N22" s="102">
        <v>439.835518</v>
      </c>
      <c r="O22" s="102">
        <v>372.093019</v>
      </c>
      <c r="P22" s="102">
        <v>464.293199</v>
      </c>
      <c r="Q22" s="101">
        <v>114.615314</v>
      </c>
      <c r="R22" s="101">
        <v>119.128579</v>
      </c>
      <c r="S22" s="101">
        <v>0</v>
      </c>
      <c r="T22" s="101">
        <v>0</v>
      </c>
      <c r="U22" s="101">
        <v>0</v>
      </c>
      <c r="V22" s="101">
        <v>0</v>
      </c>
      <c r="W22" s="107">
        <v>0</v>
      </c>
      <c r="X22" s="107">
        <v>-1.02318153949454e-12</v>
      </c>
    </row>
    <row r="23" s="33" customFormat="1" ht="36" customHeight="1" spans="1:24">
      <c r="A23" s="50">
        <v>16</v>
      </c>
      <c r="B23" s="51" t="s">
        <v>36</v>
      </c>
      <c r="C23" s="101">
        <v>7151.150859</v>
      </c>
      <c r="D23" s="101">
        <v>13.2881</v>
      </c>
      <c r="E23" s="102">
        <v>2.816266</v>
      </c>
      <c r="F23" s="102">
        <f t="shared" si="1"/>
        <v>7135.046493</v>
      </c>
      <c r="G23" s="102">
        <v>732.172992</v>
      </c>
      <c r="H23" s="102">
        <v>776.156027</v>
      </c>
      <c r="I23" s="102">
        <v>218.834858</v>
      </c>
      <c r="J23" s="102">
        <v>182.481508</v>
      </c>
      <c r="K23" s="102">
        <v>2136.221388</v>
      </c>
      <c r="L23" s="102">
        <v>1493.123307</v>
      </c>
      <c r="M23" s="102">
        <v>2.1132</v>
      </c>
      <c r="N23" s="102">
        <v>7.80075</v>
      </c>
      <c r="O23" s="102">
        <v>908.768378</v>
      </c>
      <c r="P23" s="102">
        <v>677.387284</v>
      </c>
      <c r="Q23" s="101">
        <v>-0.009828</v>
      </c>
      <c r="R23" s="101">
        <v>-0.003371</v>
      </c>
      <c r="S23" s="101">
        <v>0</v>
      </c>
      <c r="T23" s="101">
        <v>0</v>
      </c>
      <c r="U23" s="101">
        <v>0</v>
      </c>
      <c r="V23" s="101">
        <v>0</v>
      </c>
      <c r="W23" s="107">
        <v>0</v>
      </c>
      <c r="X23" s="107">
        <v>8.09835705439799e-13</v>
      </c>
    </row>
    <row r="24" s="33" customFormat="1" ht="36" customHeight="1" spans="1:24">
      <c r="A24" s="50">
        <v>17</v>
      </c>
      <c r="B24" s="51" t="s">
        <v>37</v>
      </c>
      <c r="C24" s="101">
        <v>8061.920396</v>
      </c>
      <c r="D24" s="103">
        <v>-0.010156</v>
      </c>
      <c r="E24" s="102">
        <v>0</v>
      </c>
      <c r="F24" s="102">
        <f t="shared" si="1"/>
        <v>8061.930552</v>
      </c>
      <c r="G24" s="102">
        <v>1425.663235</v>
      </c>
      <c r="H24" s="102">
        <v>1685.226189</v>
      </c>
      <c r="I24" s="102">
        <v>595.871906</v>
      </c>
      <c r="J24" s="102">
        <v>449.002656</v>
      </c>
      <c r="K24" s="102">
        <v>449.919464</v>
      </c>
      <c r="L24" s="102">
        <v>349.633957</v>
      </c>
      <c r="M24" s="102">
        <v>957.885112</v>
      </c>
      <c r="N24" s="102">
        <v>690.335676</v>
      </c>
      <c r="O24" s="102">
        <v>194.647574</v>
      </c>
      <c r="P24" s="102">
        <v>208.212355</v>
      </c>
      <c r="Q24" s="101">
        <v>596.084019</v>
      </c>
      <c r="R24" s="101">
        <v>459.448409</v>
      </c>
      <c r="S24" s="101">
        <v>0</v>
      </c>
      <c r="T24" s="101">
        <v>0</v>
      </c>
      <c r="U24" s="101">
        <v>0</v>
      </c>
      <c r="V24" s="101">
        <v>0</v>
      </c>
      <c r="W24" s="107">
        <v>0</v>
      </c>
      <c r="X24" s="107">
        <v>-2.67164068645798e-12</v>
      </c>
    </row>
    <row r="25" s="33" customFormat="1" ht="36" customHeight="1" spans="1:24">
      <c r="A25" s="50">
        <v>18</v>
      </c>
      <c r="B25" s="51" t="s">
        <v>38</v>
      </c>
      <c r="C25" s="101">
        <v>1366.38633</v>
      </c>
      <c r="D25" s="101">
        <v>-0.001083</v>
      </c>
      <c r="E25" s="102">
        <v>3.312</v>
      </c>
      <c r="F25" s="102">
        <f t="shared" si="1"/>
        <v>1363.075413</v>
      </c>
      <c r="G25" s="102">
        <v>69.933379</v>
      </c>
      <c r="H25" s="102">
        <v>986.84772</v>
      </c>
      <c r="I25" s="102">
        <v>93.193669</v>
      </c>
      <c r="J25" s="102">
        <v>58.984123</v>
      </c>
      <c r="K25" s="102">
        <v>0</v>
      </c>
      <c r="L25" s="102">
        <v>0</v>
      </c>
      <c r="M25" s="102">
        <v>32.621938</v>
      </c>
      <c r="N25" s="102">
        <v>121.494584</v>
      </c>
      <c r="O25" s="102">
        <v>0</v>
      </c>
      <c r="P25" s="102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1">
        <v>0</v>
      </c>
      <c r="W25" s="107">
        <v>0</v>
      </c>
      <c r="X25" s="107">
        <v>-2.8421709430404e-14</v>
      </c>
    </row>
    <row r="26" s="33" customFormat="1" ht="36" customHeight="1" spans="1:24">
      <c r="A26" s="50">
        <v>19</v>
      </c>
      <c r="B26" s="51" t="s">
        <v>39</v>
      </c>
      <c r="C26" s="101">
        <v>1661.599752</v>
      </c>
      <c r="D26" s="101">
        <v>2.133905</v>
      </c>
      <c r="E26" s="102">
        <v>0</v>
      </c>
      <c r="F26" s="102">
        <f t="shared" si="1"/>
        <v>1659.465847</v>
      </c>
      <c r="G26" s="102">
        <v>465.586973</v>
      </c>
      <c r="H26" s="102">
        <v>582.084873</v>
      </c>
      <c r="I26" s="102">
        <v>54.802934</v>
      </c>
      <c r="J26" s="102">
        <v>173.443594</v>
      </c>
      <c r="K26" s="102">
        <v>188.655797</v>
      </c>
      <c r="L26" s="102">
        <v>151.19911</v>
      </c>
      <c r="M26" s="102">
        <v>0.005</v>
      </c>
      <c r="N26" s="102">
        <v>0.009625</v>
      </c>
      <c r="O26" s="102">
        <v>13.59923</v>
      </c>
      <c r="P26" s="102">
        <v>30.078711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01">
        <v>0</v>
      </c>
      <c r="W26" s="107">
        <v>0</v>
      </c>
      <c r="X26" s="107">
        <v>-2.8421709430404e-14</v>
      </c>
    </row>
    <row r="27" s="33" customFormat="1" ht="36" customHeight="1" spans="1:24">
      <c r="A27" s="50">
        <v>20</v>
      </c>
      <c r="B27" s="51" t="s">
        <v>40</v>
      </c>
      <c r="C27" s="101">
        <v>3383.107139</v>
      </c>
      <c r="D27" s="103">
        <v>1.620756</v>
      </c>
      <c r="E27" s="102">
        <v>0.0576</v>
      </c>
      <c r="F27" s="102">
        <f t="shared" si="1"/>
        <v>3381.428783</v>
      </c>
      <c r="G27" s="102">
        <v>410.374747</v>
      </c>
      <c r="H27" s="102">
        <v>990.332276</v>
      </c>
      <c r="I27" s="102">
        <v>669.219446</v>
      </c>
      <c r="J27" s="102">
        <v>565.68384</v>
      </c>
      <c r="K27" s="102">
        <v>221.710777</v>
      </c>
      <c r="L27" s="102">
        <v>287.45575</v>
      </c>
      <c r="M27" s="102">
        <v>0</v>
      </c>
      <c r="N27" s="102">
        <v>0</v>
      </c>
      <c r="O27" s="102">
        <v>69.251803</v>
      </c>
      <c r="P27" s="102">
        <v>167.400144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01">
        <v>0</v>
      </c>
      <c r="W27" s="107">
        <v>0</v>
      </c>
      <c r="X27" s="107">
        <v>2.27373675443232e-13</v>
      </c>
    </row>
    <row r="29" spans="9:12">
      <c r="I29" s="58"/>
      <c r="J29" s="58"/>
      <c r="K29" s="58"/>
      <c r="L29" s="58"/>
    </row>
    <row r="30" spans="6:6">
      <c r="F30" s="56"/>
    </row>
  </sheetData>
  <mergeCells count="18">
    <mergeCell ref="A1:B1"/>
    <mergeCell ref="A2:V2"/>
    <mergeCell ref="G4:V4"/>
    <mergeCell ref="G5:H5"/>
    <mergeCell ref="I5:J5"/>
    <mergeCell ref="K5:L5"/>
    <mergeCell ref="M5:N5"/>
    <mergeCell ref="O5:P5"/>
    <mergeCell ref="Q5:R5"/>
    <mergeCell ref="S5:T5"/>
    <mergeCell ref="U5:V5"/>
    <mergeCell ref="A7:B7"/>
    <mergeCell ref="A4:A6"/>
    <mergeCell ref="B4:B6"/>
    <mergeCell ref="C4:C6"/>
    <mergeCell ref="D4:D6"/>
    <mergeCell ref="E4:E6"/>
    <mergeCell ref="F4:F6"/>
  </mergeCells>
  <pageMargins left="0.699305555555556" right="0.699305555555556" top="0.75" bottom="0.75" header="0.3" footer="0.3"/>
  <pageSetup paperSize="8" scale="59" orientation="landscape" horizontalDpi="200" verticalDpi="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zoomScale="85" zoomScaleNormal="85" workbookViewId="0">
      <pane xSplit="10" ySplit="6" topLeftCell="N7" activePane="bottomRight" state="frozen"/>
      <selection/>
      <selection pane="topRight"/>
      <selection pane="bottomLeft"/>
      <selection pane="bottomRight" activeCell="T13" sqref="T13"/>
    </sheetView>
  </sheetViews>
  <sheetFormatPr defaultColWidth="0" defaultRowHeight="13.5"/>
  <cols>
    <col min="1" max="1" width="5.33333333333333" style="1" customWidth="1"/>
    <col min="2" max="2" width="10.5833333333333" style="1" customWidth="1"/>
    <col min="3" max="3" width="14.75" style="1" hidden="1" customWidth="1"/>
    <col min="4" max="4" width="14.0833333333333" style="1" hidden="1" customWidth="1"/>
    <col min="5" max="5" width="14.5833333333333" style="1" hidden="1" customWidth="1"/>
    <col min="6" max="6" width="13.0833333333333" style="1" hidden="1" customWidth="1"/>
    <col min="7" max="7" width="14.3333333333333" style="1" hidden="1" customWidth="1"/>
    <col min="8" max="9" width="14.3333333333333" style="1" customWidth="1"/>
    <col min="10" max="10" width="15.75" style="2" customWidth="1"/>
    <col min="11" max="11" width="14.0833333333333" style="1" customWidth="1"/>
    <col min="12" max="12" width="15.0833333333333" style="1" customWidth="1"/>
    <col min="13" max="13" width="15" style="1" customWidth="1"/>
    <col min="14" max="14" width="14.3333333333333" style="1" customWidth="1"/>
    <col min="15" max="15" width="13.75" style="1" customWidth="1"/>
    <col min="16" max="16" width="13.25" style="1" customWidth="1"/>
    <col min="17" max="17" width="13.0833333333333" style="1" customWidth="1"/>
    <col min="18" max="18" width="13.75" style="1" customWidth="1"/>
    <col min="19" max="19" width="13.5" style="1" customWidth="1"/>
    <col min="20" max="20" width="13.3333333333333" style="1" customWidth="1"/>
    <col min="21" max="21" width="15.0833333333333" style="1" customWidth="1"/>
    <col min="22" max="22" width="14.75" style="1" customWidth="1"/>
    <col min="23" max="26" width="12.5" style="1" customWidth="1"/>
    <col min="27" max="27" width="14.5833333333333" style="1" hidden="1" customWidth="1"/>
    <col min="28" max="251" width="8.25" style="1" customWidth="1"/>
    <col min="252" max="252" width="5.33333333333333" style="1" customWidth="1"/>
    <col min="253" max="253" width="10.5833333333333" style="1" customWidth="1"/>
    <col min="254" max="16384" width="0" style="1" hidden="1"/>
  </cols>
  <sheetData>
    <row r="1" spans="1:21">
      <c r="A1" s="1" t="s">
        <v>78</v>
      </c>
      <c r="U1" s="25"/>
    </row>
    <row r="2" ht="25.5" spans="1:26">
      <c r="A2" s="3" t="s">
        <v>102</v>
      </c>
      <c r="B2" s="3"/>
      <c r="C2" s="3"/>
      <c r="D2" s="3"/>
      <c r="E2" s="3"/>
      <c r="F2" s="3"/>
      <c r="G2" s="3"/>
      <c r="H2" s="3"/>
      <c r="I2" s="3"/>
      <c r="J2" s="1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6:18">
      <c r="F3" s="4"/>
      <c r="G3" s="4"/>
      <c r="H3" s="4"/>
      <c r="I3" s="4"/>
      <c r="J3" s="19"/>
      <c r="R3" s="26"/>
    </row>
    <row r="4" ht="25" customHeight="1" spans="1:256">
      <c r="A4" s="5" t="s">
        <v>3</v>
      </c>
      <c r="B4" s="6" t="s">
        <v>4</v>
      </c>
      <c r="C4" s="6" t="s">
        <v>80</v>
      </c>
      <c r="D4" s="6"/>
      <c r="E4" s="6"/>
      <c r="F4" s="6" t="s">
        <v>81</v>
      </c>
      <c r="G4" s="6"/>
      <c r="H4" s="7" t="s">
        <v>82</v>
      </c>
      <c r="I4" s="7"/>
      <c r="J4" s="7"/>
      <c r="K4" s="5" t="s">
        <v>83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ht="25" customHeight="1" spans="1:256">
      <c r="A5" s="5"/>
      <c r="B5" s="6"/>
      <c r="C5" s="8" t="s">
        <v>84</v>
      </c>
      <c r="D5" s="8" t="s">
        <v>85</v>
      </c>
      <c r="E5" s="8" t="s">
        <v>86</v>
      </c>
      <c r="F5" s="8" t="s">
        <v>84</v>
      </c>
      <c r="G5" s="8" t="s">
        <v>87</v>
      </c>
      <c r="H5" s="7"/>
      <c r="I5" s="7"/>
      <c r="J5" s="7"/>
      <c r="K5" s="6" t="s">
        <v>88</v>
      </c>
      <c r="L5" s="6"/>
      <c r="M5" s="6" t="s">
        <v>89</v>
      </c>
      <c r="N5" s="6"/>
      <c r="O5" s="6" t="s">
        <v>90</v>
      </c>
      <c r="P5" s="6"/>
      <c r="Q5" s="6" t="s">
        <v>91</v>
      </c>
      <c r="R5" s="6"/>
      <c r="S5" s="5" t="s">
        <v>92</v>
      </c>
      <c r="T5" s="5"/>
      <c r="U5" s="5" t="s">
        <v>93</v>
      </c>
      <c r="V5" s="5"/>
      <c r="W5" s="5" t="s">
        <v>94</v>
      </c>
      <c r="X5" s="5"/>
      <c r="Y5" s="5" t="s">
        <v>95</v>
      </c>
      <c r="Z5" s="5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ht="25" customHeight="1" spans="1:256">
      <c r="A6" s="5"/>
      <c r="B6" s="6"/>
      <c r="C6" s="9"/>
      <c r="D6" s="9"/>
      <c r="E6" s="9"/>
      <c r="F6" s="9"/>
      <c r="G6" s="9"/>
      <c r="H6" s="6" t="s">
        <v>18</v>
      </c>
      <c r="I6" s="6" t="s">
        <v>19</v>
      </c>
      <c r="J6" s="7" t="s">
        <v>20</v>
      </c>
      <c r="K6" s="6" t="s">
        <v>18</v>
      </c>
      <c r="L6" s="6" t="s">
        <v>19</v>
      </c>
      <c r="M6" s="6" t="s">
        <v>18</v>
      </c>
      <c r="N6" s="6" t="s">
        <v>19</v>
      </c>
      <c r="O6" s="6" t="s">
        <v>18</v>
      </c>
      <c r="P6" s="6" t="s">
        <v>19</v>
      </c>
      <c r="Q6" s="6" t="s">
        <v>18</v>
      </c>
      <c r="R6" s="6" t="s">
        <v>19</v>
      </c>
      <c r="S6" s="6" t="s">
        <v>18</v>
      </c>
      <c r="T6" s="6" t="s">
        <v>19</v>
      </c>
      <c r="U6" s="6" t="s">
        <v>18</v>
      </c>
      <c r="V6" s="6" t="s">
        <v>19</v>
      </c>
      <c r="W6" s="6" t="s">
        <v>18</v>
      </c>
      <c r="X6" s="6" t="s">
        <v>19</v>
      </c>
      <c r="Y6" s="6" t="s">
        <v>18</v>
      </c>
      <c r="Z6" s="6" t="s">
        <v>19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ht="25" customHeight="1" spans="1:256">
      <c r="A7" s="5" t="s">
        <v>20</v>
      </c>
      <c r="B7" s="5"/>
      <c r="C7" s="10">
        <f t="shared" ref="C7:J7" si="0">SUM(C8:C27)</f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ref="K7:Z7" si="1">SUM(K8:K27)</f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0</v>
      </c>
      <c r="U7" s="11">
        <f t="shared" si="1"/>
        <v>0</v>
      </c>
      <c r="V7" s="11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29">
        <f>J7-K7-L7-M7-N7-O7-P7-Q7-R7-S7-T7-U7-V7-W7-X7-Y7-Z7</f>
        <v>0</v>
      </c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ht="25" customHeight="1" spans="1:256">
      <c r="A8" s="12">
        <v>1</v>
      </c>
      <c r="B8" s="13" t="s">
        <v>21</v>
      </c>
      <c r="C8" s="10"/>
      <c r="D8" s="10"/>
      <c r="E8" s="10"/>
      <c r="F8" s="10"/>
      <c r="G8" s="10"/>
      <c r="H8" s="14">
        <f>K8+M8+O8+Q8+S8+U8+W8+Y8</f>
        <v>0</v>
      </c>
      <c r="I8" s="14">
        <f>L8+N8+P8+R8+T8+V8+X8+Z8</f>
        <v>0</v>
      </c>
      <c r="J8" s="11">
        <f>SUM(K8:Z8)</f>
        <v>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9">
        <f t="shared" ref="AA8:AA32" si="2">J8-K8-L8-M8-N8-O8-P8-Q8-R8-S8-T8-U8-V8-W8-X8-Y8-Z8</f>
        <v>0</v>
      </c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ht="25" customHeight="1" spans="1:256">
      <c r="A9" s="12">
        <v>2</v>
      </c>
      <c r="B9" s="13" t="s">
        <v>22</v>
      </c>
      <c r="C9" s="10"/>
      <c r="D9" s="10"/>
      <c r="E9" s="10"/>
      <c r="F9" s="10"/>
      <c r="G9" s="10"/>
      <c r="H9" s="14">
        <f t="shared" ref="H9:I27" si="3">K9+M9+O9+Q9+S9+U9+W9+Y9</f>
        <v>0</v>
      </c>
      <c r="I9" s="14">
        <f t="shared" si="3"/>
        <v>0</v>
      </c>
      <c r="J9" s="11">
        <f t="shared" ref="J9:J27" si="4">SUM(K9:Z9)</f>
        <v>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9">
        <f t="shared" si="2"/>
        <v>0</v>
      </c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ht="25" customHeight="1" spans="1:256">
      <c r="A10" s="12">
        <v>3</v>
      </c>
      <c r="B10" s="15" t="s">
        <v>23</v>
      </c>
      <c r="C10" s="16"/>
      <c r="D10" s="16"/>
      <c r="E10" s="16"/>
      <c r="F10" s="16"/>
      <c r="G10" s="16"/>
      <c r="H10" s="14">
        <f t="shared" si="3"/>
        <v>0</v>
      </c>
      <c r="I10" s="14">
        <f t="shared" si="3"/>
        <v>0</v>
      </c>
      <c r="J10" s="11">
        <f t="shared" si="4"/>
        <v>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9">
        <f t="shared" si="2"/>
        <v>0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ht="25" customHeight="1" spans="1:256">
      <c r="A11" s="12">
        <v>4</v>
      </c>
      <c r="B11" s="13" t="s">
        <v>24</v>
      </c>
      <c r="C11" s="10"/>
      <c r="D11" s="10"/>
      <c r="E11" s="10"/>
      <c r="F11" s="10"/>
      <c r="G11" s="10"/>
      <c r="H11" s="14">
        <f t="shared" si="3"/>
        <v>0</v>
      </c>
      <c r="I11" s="14">
        <f t="shared" si="3"/>
        <v>0</v>
      </c>
      <c r="J11" s="11">
        <f t="shared" si="4"/>
        <v>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9">
        <f t="shared" si="2"/>
        <v>0</v>
      </c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ht="25" customHeight="1" spans="1:256">
      <c r="A12" s="12">
        <v>5</v>
      </c>
      <c r="B12" s="13" t="s">
        <v>25</v>
      </c>
      <c r="C12" s="10"/>
      <c r="D12" s="10"/>
      <c r="E12" s="10"/>
      <c r="F12" s="10"/>
      <c r="G12" s="10"/>
      <c r="H12" s="14">
        <f t="shared" si="3"/>
        <v>0</v>
      </c>
      <c r="I12" s="14">
        <f t="shared" si="3"/>
        <v>0</v>
      </c>
      <c r="J12" s="11">
        <f t="shared" si="4"/>
        <v>0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9">
        <f t="shared" si="2"/>
        <v>0</v>
      </c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ht="25" customHeight="1" spans="1:256">
      <c r="A13" s="12">
        <v>6</v>
      </c>
      <c r="B13" s="13" t="s">
        <v>26</v>
      </c>
      <c r="C13" s="10"/>
      <c r="D13" s="10"/>
      <c r="E13" s="10"/>
      <c r="F13" s="10"/>
      <c r="G13" s="10"/>
      <c r="H13" s="14">
        <f t="shared" si="3"/>
        <v>0</v>
      </c>
      <c r="I13" s="14">
        <f t="shared" si="3"/>
        <v>0</v>
      </c>
      <c r="J13" s="11">
        <f t="shared" si="4"/>
        <v>0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9">
        <f t="shared" si="2"/>
        <v>0</v>
      </c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ht="25" customHeight="1" spans="1:256">
      <c r="A14" s="12">
        <v>7</v>
      </c>
      <c r="B14" s="13" t="s">
        <v>27</v>
      </c>
      <c r="C14" s="10"/>
      <c r="D14" s="10"/>
      <c r="E14" s="10"/>
      <c r="F14" s="10"/>
      <c r="G14" s="10"/>
      <c r="H14" s="14">
        <f t="shared" si="3"/>
        <v>0</v>
      </c>
      <c r="I14" s="14">
        <f t="shared" si="3"/>
        <v>0</v>
      </c>
      <c r="J14" s="11">
        <f t="shared" si="4"/>
        <v>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9">
        <f t="shared" si="2"/>
        <v>0</v>
      </c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ht="25" customHeight="1" spans="1:256">
      <c r="A15" s="12">
        <v>8</v>
      </c>
      <c r="B15" s="13" t="s">
        <v>28</v>
      </c>
      <c r="C15" s="10"/>
      <c r="D15" s="10"/>
      <c r="E15" s="10"/>
      <c r="F15" s="10"/>
      <c r="G15" s="10"/>
      <c r="H15" s="14">
        <f t="shared" si="3"/>
        <v>0</v>
      </c>
      <c r="I15" s="14">
        <f t="shared" si="3"/>
        <v>0</v>
      </c>
      <c r="J15" s="11">
        <f t="shared" si="4"/>
        <v>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9">
        <f t="shared" si="2"/>
        <v>0</v>
      </c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ht="25" customHeight="1" spans="1:256">
      <c r="A16" s="12">
        <v>9</v>
      </c>
      <c r="B16" s="13" t="s">
        <v>29</v>
      </c>
      <c r="C16" s="10"/>
      <c r="D16" s="10"/>
      <c r="E16" s="10"/>
      <c r="F16" s="10"/>
      <c r="G16" s="10"/>
      <c r="H16" s="14">
        <f t="shared" si="3"/>
        <v>0</v>
      </c>
      <c r="I16" s="14">
        <f t="shared" si="3"/>
        <v>0</v>
      </c>
      <c r="J16" s="11">
        <f t="shared" si="4"/>
        <v>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9">
        <f t="shared" si="2"/>
        <v>0</v>
      </c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ht="25" customHeight="1" spans="1:256">
      <c r="A17" s="12">
        <v>10</v>
      </c>
      <c r="B17" s="13" t="s">
        <v>30</v>
      </c>
      <c r="C17" s="10"/>
      <c r="D17" s="10"/>
      <c r="E17" s="10"/>
      <c r="F17" s="10"/>
      <c r="G17" s="10"/>
      <c r="H17" s="14">
        <f t="shared" si="3"/>
        <v>0</v>
      </c>
      <c r="I17" s="14">
        <f t="shared" si="3"/>
        <v>0</v>
      </c>
      <c r="J17" s="11">
        <f t="shared" si="4"/>
        <v>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9">
        <f t="shared" si="2"/>
        <v>0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ht="25" customHeight="1" spans="1:256">
      <c r="A18" s="12">
        <v>11</v>
      </c>
      <c r="B18" s="13" t="s">
        <v>31</v>
      </c>
      <c r="C18" s="10"/>
      <c r="D18" s="10"/>
      <c r="E18" s="10"/>
      <c r="F18" s="10"/>
      <c r="G18" s="10"/>
      <c r="H18" s="14">
        <f t="shared" si="3"/>
        <v>0</v>
      </c>
      <c r="I18" s="14">
        <f t="shared" si="3"/>
        <v>0</v>
      </c>
      <c r="J18" s="11">
        <f t="shared" si="4"/>
        <v>0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9">
        <f t="shared" si="2"/>
        <v>0</v>
      </c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ht="25" customHeight="1" spans="1:256">
      <c r="A19" s="12">
        <v>12</v>
      </c>
      <c r="B19" s="13" t="s">
        <v>32</v>
      </c>
      <c r="C19" s="10"/>
      <c r="D19" s="10"/>
      <c r="E19" s="10"/>
      <c r="F19" s="10"/>
      <c r="G19" s="10"/>
      <c r="H19" s="14">
        <f t="shared" si="3"/>
        <v>0</v>
      </c>
      <c r="I19" s="14">
        <f t="shared" si="3"/>
        <v>0</v>
      </c>
      <c r="J19" s="11">
        <f t="shared" si="4"/>
        <v>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9">
        <f t="shared" si="2"/>
        <v>0</v>
      </c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ht="25" customHeight="1" spans="1:256">
      <c r="A20" s="12">
        <v>13</v>
      </c>
      <c r="B20" s="13" t="s">
        <v>33</v>
      </c>
      <c r="C20" s="10"/>
      <c r="D20" s="10"/>
      <c r="E20" s="10"/>
      <c r="F20" s="10"/>
      <c r="G20" s="10"/>
      <c r="H20" s="14">
        <f t="shared" si="3"/>
        <v>0</v>
      </c>
      <c r="I20" s="14">
        <f t="shared" si="3"/>
        <v>0</v>
      </c>
      <c r="J20" s="11">
        <f t="shared" si="4"/>
        <v>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9">
        <f t="shared" si="2"/>
        <v>0</v>
      </c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ht="25" customHeight="1" spans="1:256">
      <c r="A21" s="12">
        <v>14</v>
      </c>
      <c r="B21" s="13" t="s">
        <v>34</v>
      </c>
      <c r="C21" s="10"/>
      <c r="D21" s="10"/>
      <c r="E21" s="10"/>
      <c r="F21" s="10"/>
      <c r="G21" s="10"/>
      <c r="H21" s="14">
        <f t="shared" si="3"/>
        <v>0</v>
      </c>
      <c r="I21" s="14">
        <f t="shared" si="3"/>
        <v>0</v>
      </c>
      <c r="J21" s="11">
        <f t="shared" si="4"/>
        <v>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9">
        <f t="shared" si="2"/>
        <v>0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ht="25" customHeight="1" spans="1:256">
      <c r="A22" s="12">
        <v>15</v>
      </c>
      <c r="B22" s="13" t="s">
        <v>35</v>
      </c>
      <c r="C22" s="10"/>
      <c r="D22" s="10"/>
      <c r="E22" s="10"/>
      <c r="F22" s="10"/>
      <c r="G22" s="10"/>
      <c r="H22" s="14">
        <f t="shared" si="3"/>
        <v>0</v>
      </c>
      <c r="I22" s="14">
        <f t="shared" si="3"/>
        <v>0</v>
      </c>
      <c r="J22" s="11">
        <f t="shared" si="4"/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9">
        <f t="shared" si="2"/>
        <v>0</v>
      </c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ht="25" customHeight="1" spans="1:256">
      <c r="A23" s="12">
        <v>16</v>
      </c>
      <c r="B23" s="13" t="s">
        <v>36</v>
      </c>
      <c r="C23" s="10"/>
      <c r="D23" s="10"/>
      <c r="E23" s="10"/>
      <c r="F23" s="10"/>
      <c r="G23" s="10"/>
      <c r="H23" s="14">
        <f t="shared" si="3"/>
        <v>0</v>
      </c>
      <c r="I23" s="14">
        <f t="shared" si="3"/>
        <v>0</v>
      </c>
      <c r="J23" s="11">
        <f t="shared" si="4"/>
        <v>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9">
        <f t="shared" si="2"/>
        <v>0</v>
      </c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ht="25" customHeight="1" spans="1:256">
      <c r="A24" s="12">
        <v>17</v>
      </c>
      <c r="B24" s="13" t="s">
        <v>37</v>
      </c>
      <c r="C24" s="10"/>
      <c r="D24" s="10"/>
      <c r="E24" s="10"/>
      <c r="F24" s="10"/>
      <c r="G24" s="10"/>
      <c r="H24" s="14">
        <f t="shared" si="3"/>
        <v>0</v>
      </c>
      <c r="I24" s="14">
        <f t="shared" si="3"/>
        <v>0</v>
      </c>
      <c r="J24" s="11">
        <f t="shared" si="4"/>
        <v>0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9">
        <f t="shared" si="2"/>
        <v>0</v>
      </c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ht="25" customHeight="1" spans="1:256">
      <c r="A25" s="12">
        <v>18</v>
      </c>
      <c r="B25" s="13" t="s">
        <v>38</v>
      </c>
      <c r="C25" s="10"/>
      <c r="D25" s="10"/>
      <c r="E25" s="10"/>
      <c r="F25" s="10"/>
      <c r="G25" s="10"/>
      <c r="H25" s="14">
        <f t="shared" si="3"/>
        <v>0</v>
      </c>
      <c r="I25" s="14">
        <f t="shared" si="3"/>
        <v>0</v>
      </c>
      <c r="J25" s="11">
        <f t="shared" si="4"/>
        <v>0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9">
        <f t="shared" si="2"/>
        <v>0</v>
      </c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ht="25" customHeight="1" spans="1:256">
      <c r="A26" s="12">
        <v>19</v>
      </c>
      <c r="B26" s="13" t="s">
        <v>39</v>
      </c>
      <c r="C26" s="10"/>
      <c r="D26" s="10"/>
      <c r="E26" s="10"/>
      <c r="F26" s="10"/>
      <c r="G26" s="10"/>
      <c r="H26" s="14">
        <f t="shared" si="3"/>
        <v>0</v>
      </c>
      <c r="I26" s="14">
        <f t="shared" si="3"/>
        <v>0</v>
      </c>
      <c r="J26" s="11">
        <f t="shared" si="4"/>
        <v>0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9">
        <f t="shared" si="2"/>
        <v>0</v>
      </c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</row>
    <row r="27" ht="25" customHeight="1" spans="1:256">
      <c r="A27" s="12">
        <v>20</v>
      </c>
      <c r="B27" s="13" t="s">
        <v>40</v>
      </c>
      <c r="C27" s="10"/>
      <c r="D27" s="10"/>
      <c r="E27" s="10"/>
      <c r="F27" s="10"/>
      <c r="G27" s="10"/>
      <c r="H27" s="14">
        <f t="shared" si="3"/>
        <v>0</v>
      </c>
      <c r="I27" s="14">
        <f t="shared" si="3"/>
        <v>0</v>
      </c>
      <c r="J27" s="11">
        <f t="shared" si="4"/>
        <v>0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9">
        <f t="shared" si="2"/>
        <v>0</v>
      </c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</row>
    <row r="28" spans="1:27">
      <c r="A28" s="1" t="s">
        <v>96</v>
      </c>
      <c r="B28" s="17" t="s">
        <v>97</v>
      </c>
      <c r="C28" s="17"/>
      <c r="D28" s="17"/>
      <c r="E28" s="17"/>
      <c r="F28" s="17"/>
      <c r="G28" s="17"/>
      <c r="H28" s="17"/>
      <c r="I28" s="17"/>
      <c r="J28" s="21"/>
      <c r="K28" s="17"/>
      <c r="L28" s="17"/>
      <c r="M28" s="17"/>
      <c r="N28" s="17"/>
      <c r="Q28" s="27"/>
      <c r="AA28" s="29">
        <f t="shared" si="2"/>
        <v>0</v>
      </c>
    </row>
    <row r="29" spans="2:27">
      <c r="B29" s="17" t="s">
        <v>98</v>
      </c>
      <c r="C29" s="17"/>
      <c r="D29" s="17"/>
      <c r="E29" s="17"/>
      <c r="F29" s="17"/>
      <c r="G29" s="17"/>
      <c r="H29" s="17"/>
      <c r="I29" s="17"/>
      <c r="J29" s="21"/>
      <c r="K29" s="17"/>
      <c r="L29" s="17"/>
      <c r="M29" s="17"/>
      <c r="N29" s="17"/>
      <c r="AA29" s="29">
        <f t="shared" si="2"/>
        <v>0</v>
      </c>
    </row>
    <row r="30" spans="2:27">
      <c r="B30" s="4" t="s">
        <v>99</v>
      </c>
      <c r="C30" s="4"/>
      <c r="D30" s="4"/>
      <c r="E30" s="4"/>
      <c r="F30" s="4"/>
      <c r="G30" s="4"/>
      <c r="H30" s="4"/>
      <c r="I30" s="4"/>
      <c r="J30" s="19"/>
      <c r="K30" s="4"/>
      <c r="L30" s="4"/>
      <c r="M30" s="4"/>
      <c r="N30" s="4"/>
      <c r="AA30" s="29">
        <f t="shared" si="2"/>
        <v>0</v>
      </c>
    </row>
    <row r="31" spans="27:27">
      <c r="AA31" s="29">
        <f t="shared" si="2"/>
        <v>0</v>
      </c>
    </row>
    <row r="32" spans="11:27">
      <c r="K32" s="22"/>
      <c r="L32" s="22"/>
      <c r="M32" s="22"/>
      <c r="AA32" s="29">
        <f t="shared" si="2"/>
        <v>0</v>
      </c>
    </row>
    <row r="35" spans="11:13">
      <c r="K35" s="23"/>
      <c r="L35" s="23"/>
      <c r="M35" s="23"/>
    </row>
    <row r="37" spans="14:14">
      <c r="N37" s="24"/>
    </row>
  </sheetData>
  <mergeCells count="25">
    <mergeCell ref="A2:Z2"/>
    <mergeCell ref="F3:G3"/>
    <mergeCell ref="C4:E4"/>
    <mergeCell ref="F4:G4"/>
    <mergeCell ref="K4:Z4"/>
    <mergeCell ref="K5:L5"/>
    <mergeCell ref="M5:N5"/>
    <mergeCell ref="O5:P5"/>
    <mergeCell ref="Q5:R5"/>
    <mergeCell ref="S5:T5"/>
    <mergeCell ref="U5:V5"/>
    <mergeCell ref="W5:X5"/>
    <mergeCell ref="Y5:Z5"/>
    <mergeCell ref="A7:B7"/>
    <mergeCell ref="B28:N28"/>
    <mergeCell ref="B29:N29"/>
    <mergeCell ref="B30:N30"/>
    <mergeCell ref="A4:A6"/>
    <mergeCell ref="B4:B6"/>
    <mergeCell ref="C5:C6"/>
    <mergeCell ref="D5:D6"/>
    <mergeCell ref="E5:E6"/>
    <mergeCell ref="F5:F6"/>
    <mergeCell ref="G5:G6"/>
    <mergeCell ref="H4:J5"/>
  </mergeCells>
  <pageMargins left="0.707638888888889" right="0.707638888888889" top="0.747916666666667" bottom="0.747916666666667" header="0.313888888888889" footer="0.313888888888889"/>
  <pageSetup paperSize="8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7"/>
  <sheetViews>
    <sheetView tabSelected="1" zoomScale="75" zoomScaleNormal="75" workbookViewId="0">
      <selection activeCell="L5" sqref="L5:M5"/>
    </sheetView>
  </sheetViews>
  <sheetFormatPr defaultColWidth="9" defaultRowHeight="14.25"/>
  <cols>
    <col min="1" max="1" width="6.58333333333333" customWidth="1"/>
    <col min="2" max="2" width="10.1666666666667" customWidth="1"/>
    <col min="3" max="5" width="15.8333333333333" customWidth="1"/>
    <col min="6" max="11" width="14.8333333333333" customWidth="1"/>
    <col min="12" max="14" width="13.75" customWidth="1"/>
    <col min="15" max="15" width="12.0833333333333" customWidth="1"/>
    <col min="16" max="16" width="17" customWidth="1"/>
    <col min="17" max="18" width="15.5833333333333" customWidth="1"/>
    <col min="19" max="19" width="12.8333333333333" customWidth="1"/>
    <col min="20" max="20" width="12.3333333333333" customWidth="1"/>
    <col min="21" max="21" width="12.8333333333333" customWidth="1"/>
    <col min="22" max="22" width="11.3333333333333" customWidth="1"/>
    <col min="23" max="23" width="12.0833333333333" customWidth="1"/>
  </cols>
  <sheetData>
    <row r="1" ht="31" customHeight="1" spans="1:2">
      <c r="A1" s="85" t="s">
        <v>41</v>
      </c>
      <c r="B1" s="34"/>
    </row>
    <row r="2" s="31" customFormat="1" ht="31.5" spans="1:23">
      <c r="A2" s="35" t="s">
        <v>42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ht="34" customHeight="1" spans="1:21">
      <c r="A3" s="35"/>
      <c r="B3" s="36"/>
      <c r="C3" s="36"/>
      <c r="D3" s="86"/>
      <c r="E3" s="86"/>
      <c r="F3" s="36"/>
      <c r="G3" s="36"/>
      <c r="H3" s="36"/>
      <c r="I3" s="36"/>
      <c r="J3" s="36"/>
      <c r="K3" s="36"/>
      <c r="L3" s="36"/>
      <c r="M3" s="36"/>
      <c r="N3" s="36"/>
      <c r="U3" s="59" t="s">
        <v>2</v>
      </c>
    </row>
    <row r="4" ht="36" customHeight="1" spans="1:23">
      <c r="A4" s="37" t="s">
        <v>3</v>
      </c>
      <c r="B4" s="38" t="s">
        <v>4</v>
      </c>
      <c r="C4" s="40" t="s">
        <v>43</v>
      </c>
      <c r="D4" s="41" t="s">
        <v>9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57"/>
    </row>
    <row r="5" ht="36" customHeight="1" spans="1:23">
      <c r="A5" s="37"/>
      <c r="B5" s="38"/>
      <c r="C5" s="40"/>
      <c r="D5" s="40" t="s">
        <v>20</v>
      </c>
      <c r="E5" s="40"/>
      <c r="F5" s="40" t="s">
        <v>10</v>
      </c>
      <c r="G5" s="40"/>
      <c r="H5" s="75" t="s">
        <v>11</v>
      </c>
      <c r="I5" s="75"/>
      <c r="J5" s="75" t="s">
        <v>12</v>
      </c>
      <c r="K5" s="75"/>
      <c r="L5" s="75" t="s">
        <v>13</v>
      </c>
      <c r="M5" s="75"/>
      <c r="N5" s="75" t="s">
        <v>14</v>
      </c>
      <c r="O5" s="75"/>
      <c r="P5" s="75" t="s">
        <v>15</v>
      </c>
      <c r="Q5" s="75"/>
      <c r="R5" s="75" t="s">
        <v>16</v>
      </c>
      <c r="S5" s="75"/>
      <c r="T5" s="75" t="s">
        <v>17</v>
      </c>
      <c r="U5" s="75"/>
      <c r="V5" s="83" t="s">
        <v>44</v>
      </c>
      <c r="W5" s="83"/>
    </row>
    <row r="6" s="32" customFormat="1" ht="42" customHeight="1" spans="1:23">
      <c r="A6" s="37"/>
      <c r="B6" s="38"/>
      <c r="C6" s="40"/>
      <c r="D6" s="40" t="s">
        <v>18</v>
      </c>
      <c r="E6" s="40" t="s">
        <v>19</v>
      </c>
      <c r="F6" s="40" t="s">
        <v>18</v>
      </c>
      <c r="G6" s="40" t="s">
        <v>19</v>
      </c>
      <c r="H6" s="40" t="s">
        <v>18</v>
      </c>
      <c r="I6" s="40" t="s">
        <v>19</v>
      </c>
      <c r="J6" s="40" t="s">
        <v>18</v>
      </c>
      <c r="K6" s="40" t="s">
        <v>19</v>
      </c>
      <c r="L6" s="40" t="s">
        <v>18</v>
      </c>
      <c r="M6" s="40" t="s">
        <v>19</v>
      </c>
      <c r="N6" s="40" t="s">
        <v>18</v>
      </c>
      <c r="O6" s="40" t="s">
        <v>19</v>
      </c>
      <c r="P6" s="40" t="s">
        <v>18</v>
      </c>
      <c r="Q6" s="40" t="s">
        <v>19</v>
      </c>
      <c r="R6" s="40" t="s">
        <v>18</v>
      </c>
      <c r="S6" s="40" t="s">
        <v>19</v>
      </c>
      <c r="T6" s="40" t="s">
        <v>18</v>
      </c>
      <c r="U6" s="40" t="s">
        <v>19</v>
      </c>
      <c r="V6" s="84" t="s">
        <v>18</v>
      </c>
      <c r="W6" s="84" t="s">
        <v>19</v>
      </c>
    </row>
    <row r="7" s="33" customFormat="1" ht="36" customHeight="1" spans="1:23">
      <c r="A7" s="47" t="s">
        <v>20</v>
      </c>
      <c r="B7" s="48"/>
      <c r="C7" s="87">
        <v>49514.445502</v>
      </c>
      <c r="D7" s="88">
        <v>22310.305718</v>
      </c>
      <c r="E7" s="88">
        <v>27204.139784</v>
      </c>
      <c r="F7" s="88">
        <v>8834.524658</v>
      </c>
      <c r="G7" s="88">
        <v>11470.184622</v>
      </c>
      <c r="H7" s="88">
        <v>2271.160202</v>
      </c>
      <c r="I7" s="88">
        <v>3097.080682</v>
      </c>
      <c r="J7" s="97">
        <v>3475.35667</v>
      </c>
      <c r="K7" s="88">
        <v>3537.555782</v>
      </c>
      <c r="L7" s="88">
        <v>3563.248246</v>
      </c>
      <c r="M7" s="88">
        <v>3818.525353</v>
      </c>
      <c r="N7" s="88">
        <v>2855.241591</v>
      </c>
      <c r="O7" s="88">
        <v>2854.334365</v>
      </c>
      <c r="P7" s="88">
        <v>1253.140972</v>
      </c>
      <c r="Q7" s="88">
        <v>1596.858553</v>
      </c>
      <c r="R7" s="88">
        <v>0.960624</v>
      </c>
      <c r="S7" s="88">
        <v>265.220789</v>
      </c>
      <c r="T7" s="89">
        <v>32.228168</v>
      </c>
      <c r="U7" s="88">
        <v>217.820074</v>
      </c>
      <c r="V7" s="88">
        <v>24.444587</v>
      </c>
      <c r="W7" s="88">
        <v>346.559564</v>
      </c>
    </row>
    <row r="8" s="33" customFormat="1" ht="36" customHeight="1" spans="1:23">
      <c r="A8" s="50">
        <v>1</v>
      </c>
      <c r="B8" s="51" t="s">
        <v>21</v>
      </c>
      <c r="C8" s="87">
        <v>1841.488349</v>
      </c>
      <c r="D8" s="89">
        <v>1747.140001</v>
      </c>
      <c r="E8" s="89">
        <v>94.348348</v>
      </c>
      <c r="F8" s="90">
        <v>321.738029</v>
      </c>
      <c r="G8" s="90">
        <v>3.077175</v>
      </c>
      <c r="H8" s="91">
        <v>6.21614</v>
      </c>
      <c r="I8" s="90">
        <v>41.423382</v>
      </c>
      <c r="J8" s="90">
        <v>1.625442</v>
      </c>
      <c r="K8" s="90">
        <v>23.200938</v>
      </c>
      <c r="L8" s="90">
        <v>1402.438028</v>
      </c>
      <c r="M8" s="90">
        <v>18.251075</v>
      </c>
      <c r="N8" s="90">
        <v>0</v>
      </c>
      <c r="O8" s="90">
        <v>8.392778</v>
      </c>
      <c r="P8" s="90">
        <v>15.122362</v>
      </c>
      <c r="Q8" s="96">
        <v>0.003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</row>
    <row r="9" s="33" customFormat="1" ht="36" customHeight="1" spans="1:23">
      <c r="A9" s="50">
        <v>2</v>
      </c>
      <c r="B9" s="51" t="s">
        <v>22</v>
      </c>
      <c r="C9" s="87">
        <v>186.923717</v>
      </c>
      <c r="D9" s="89">
        <v>175.438508</v>
      </c>
      <c r="E9" s="89">
        <v>11.485209</v>
      </c>
      <c r="F9" s="91">
        <v>41.16672</v>
      </c>
      <c r="G9" s="90">
        <v>0</v>
      </c>
      <c r="H9" s="90">
        <v>0</v>
      </c>
      <c r="I9" s="90">
        <v>11.485209</v>
      </c>
      <c r="J9" s="90">
        <v>0</v>
      </c>
      <c r="K9" s="90">
        <v>0</v>
      </c>
      <c r="L9" s="90">
        <v>133.631918</v>
      </c>
      <c r="M9" s="90">
        <v>0</v>
      </c>
      <c r="N9" s="90">
        <v>0</v>
      </c>
      <c r="O9" s="90">
        <v>0</v>
      </c>
      <c r="P9" s="90">
        <v>0</v>
      </c>
      <c r="Q9" s="90">
        <v>0</v>
      </c>
      <c r="R9" s="91">
        <v>0.63987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</row>
    <row r="10" s="33" customFormat="1" ht="36" customHeight="1" spans="1:23">
      <c r="A10" s="50">
        <v>3</v>
      </c>
      <c r="B10" s="51" t="s">
        <v>23</v>
      </c>
      <c r="C10" s="87">
        <v>1069.094049</v>
      </c>
      <c r="D10" s="89">
        <v>566.728958</v>
      </c>
      <c r="E10" s="89">
        <v>502.365091</v>
      </c>
      <c r="F10" s="90">
        <v>369.602724</v>
      </c>
      <c r="G10" s="90">
        <v>326.918655</v>
      </c>
      <c r="H10" s="90">
        <v>2.953146</v>
      </c>
      <c r="I10" s="90">
        <v>25.315164</v>
      </c>
      <c r="J10" s="90">
        <v>194.173088</v>
      </c>
      <c r="K10" s="90">
        <v>134.679904</v>
      </c>
      <c r="L10" s="90">
        <v>0</v>
      </c>
      <c r="M10" s="90">
        <v>15.451368</v>
      </c>
      <c r="N10" s="90">
        <v>0</v>
      </c>
      <c r="O10" s="90">
        <v>0</v>
      </c>
      <c r="P10" s="90"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</row>
    <row r="11" s="33" customFormat="1" ht="36" customHeight="1" spans="1:23">
      <c r="A11" s="50">
        <v>4</v>
      </c>
      <c r="B11" s="51" t="s">
        <v>24</v>
      </c>
      <c r="C11" s="87">
        <v>337.734015</v>
      </c>
      <c r="D11" s="89">
        <v>318.337587</v>
      </c>
      <c r="E11" s="89">
        <v>19.396428</v>
      </c>
      <c r="F11" s="90">
        <v>32.137001</v>
      </c>
      <c r="G11" s="90">
        <v>2.602253</v>
      </c>
      <c r="H11" s="90">
        <v>256.261983</v>
      </c>
      <c r="I11" s="90">
        <v>0</v>
      </c>
      <c r="J11" s="90">
        <v>0</v>
      </c>
      <c r="K11" s="90">
        <v>0</v>
      </c>
      <c r="L11" s="90">
        <v>29.617849</v>
      </c>
      <c r="M11" s="90">
        <v>16.547786</v>
      </c>
      <c r="N11" s="90">
        <v>0</v>
      </c>
      <c r="O11" s="90">
        <v>0</v>
      </c>
      <c r="P11" s="90">
        <v>0</v>
      </c>
      <c r="Q11" s="90">
        <v>0</v>
      </c>
      <c r="R11" s="90">
        <v>0.320754</v>
      </c>
      <c r="S11" s="90">
        <v>0.246389</v>
      </c>
      <c r="T11" s="90">
        <v>0</v>
      </c>
      <c r="U11" s="90">
        <v>0</v>
      </c>
      <c r="V11" s="90">
        <v>0</v>
      </c>
      <c r="W11" s="90">
        <v>0</v>
      </c>
    </row>
    <row r="12" s="33" customFormat="1" ht="36" customHeight="1" spans="1:23">
      <c r="A12" s="50">
        <v>5</v>
      </c>
      <c r="B12" s="51" t="s">
        <v>25</v>
      </c>
      <c r="C12" s="87">
        <v>4711.990242</v>
      </c>
      <c r="D12" s="89">
        <v>2806.445575</v>
      </c>
      <c r="E12" s="89">
        <v>1905.544667</v>
      </c>
      <c r="F12" s="90">
        <v>2132.674728</v>
      </c>
      <c r="G12" s="90">
        <v>1475.583817</v>
      </c>
      <c r="H12" s="90">
        <v>353.419738</v>
      </c>
      <c r="I12" s="90">
        <v>222.693254</v>
      </c>
      <c r="J12" s="97">
        <v>194.14156</v>
      </c>
      <c r="K12" s="90">
        <v>123.809611</v>
      </c>
      <c r="L12" s="90">
        <v>48.301823</v>
      </c>
      <c r="M12" s="90">
        <v>33.684577</v>
      </c>
      <c r="N12" s="90">
        <v>77.907726</v>
      </c>
      <c r="O12" s="90">
        <v>49.773408</v>
      </c>
      <c r="P12" s="90"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</row>
    <row r="13" s="33" customFormat="1" ht="36" customHeight="1" spans="1:23">
      <c r="A13" s="50">
        <v>6</v>
      </c>
      <c r="B13" s="51" t="s">
        <v>26</v>
      </c>
      <c r="C13" s="92">
        <v>2260.969873</v>
      </c>
      <c r="D13" s="89">
        <v>1281.038325</v>
      </c>
      <c r="E13" s="89">
        <v>979.931548</v>
      </c>
      <c r="F13" s="90">
        <v>363.407284</v>
      </c>
      <c r="G13" s="90">
        <v>290.264704</v>
      </c>
      <c r="H13" s="90">
        <v>0</v>
      </c>
      <c r="I13" s="90">
        <v>0</v>
      </c>
      <c r="J13" s="90">
        <v>158.971276</v>
      </c>
      <c r="K13" s="90">
        <v>119.604906</v>
      </c>
      <c r="L13" s="90">
        <v>134.786701</v>
      </c>
      <c r="M13" s="90">
        <v>86.604466</v>
      </c>
      <c r="N13" s="90">
        <v>615.634484</v>
      </c>
      <c r="O13" s="90">
        <v>469.012126</v>
      </c>
      <c r="P13" s="90">
        <v>0</v>
      </c>
      <c r="Q13" s="90">
        <v>0</v>
      </c>
      <c r="R13" s="90">
        <v>0</v>
      </c>
      <c r="S13" s="90">
        <v>0</v>
      </c>
      <c r="T13" s="91">
        <v>8.23858</v>
      </c>
      <c r="U13" s="90">
        <v>14.445346</v>
      </c>
      <c r="V13" s="90">
        <v>0</v>
      </c>
      <c r="W13" s="90">
        <v>0</v>
      </c>
    </row>
    <row r="14" s="33" customFormat="1" ht="36" customHeight="1" spans="1:23">
      <c r="A14" s="50">
        <v>7</v>
      </c>
      <c r="B14" s="51" t="s">
        <v>27</v>
      </c>
      <c r="C14" s="87">
        <v>1611.471027</v>
      </c>
      <c r="D14" s="89">
        <v>462.042956</v>
      </c>
      <c r="E14" s="89">
        <v>1149.428071</v>
      </c>
      <c r="F14" s="90">
        <v>141.606184</v>
      </c>
      <c r="G14" s="90">
        <v>665.050227</v>
      </c>
      <c r="H14" s="90">
        <v>24.461612</v>
      </c>
      <c r="I14" s="90">
        <v>34.783096</v>
      </c>
      <c r="J14" s="97">
        <v>183.61608</v>
      </c>
      <c r="K14" s="91">
        <v>248.97381</v>
      </c>
      <c r="L14" s="95">
        <v>47.2244</v>
      </c>
      <c r="M14" s="90">
        <v>159.112563</v>
      </c>
      <c r="N14" s="91">
        <v>65.13468</v>
      </c>
      <c r="O14" s="90">
        <v>41.508375</v>
      </c>
      <c r="P14" s="90">
        <v>0</v>
      </c>
      <c r="Q14" s="90">
        <v>0</v>
      </c>
      <c r="R14" s="90">
        <v>0</v>
      </c>
      <c r="S14" s="90">
        <v>0</v>
      </c>
      <c r="T14" s="90">
        <v>0</v>
      </c>
      <c r="U14" s="90">
        <v>0</v>
      </c>
      <c r="V14" s="90">
        <v>0</v>
      </c>
      <c r="W14" s="90">
        <v>0</v>
      </c>
    </row>
    <row r="15" s="33" customFormat="1" ht="36" customHeight="1" spans="1:23">
      <c r="A15" s="50">
        <v>8</v>
      </c>
      <c r="B15" s="51" t="s">
        <v>28</v>
      </c>
      <c r="C15" s="93">
        <v>2431.40866</v>
      </c>
      <c r="D15" s="89">
        <v>675.069018</v>
      </c>
      <c r="E15" s="89">
        <v>1756.339642</v>
      </c>
      <c r="F15" s="90">
        <v>418.968269</v>
      </c>
      <c r="G15" s="90">
        <v>1023.360976</v>
      </c>
      <c r="H15" s="90">
        <v>127.655183</v>
      </c>
      <c r="I15" s="90">
        <v>309.776719</v>
      </c>
      <c r="J15" s="97">
        <v>8.71073</v>
      </c>
      <c r="K15" s="91">
        <v>125.98746</v>
      </c>
      <c r="L15" s="90">
        <v>95.398048</v>
      </c>
      <c r="M15" s="90">
        <v>98.653559</v>
      </c>
      <c r="N15" s="95">
        <v>0.3472</v>
      </c>
      <c r="O15" s="95">
        <v>2.3304</v>
      </c>
      <c r="P15" s="90">
        <v>0</v>
      </c>
      <c r="Q15" s="90">
        <v>0</v>
      </c>
      <c r="R15" s="90">
        <v>0</v>
      </c>
      <c r="S15" s="90">
        <v>0</v>
      </c>
      <c r="T15" s="90">
        <v>23.989588</v>
      </c>
      <c r="U15" s="90">
        <v>196.230528</v>
      </c>
      <c r="V15" s="90">
        <v>0</v>
      </c>
      <c r="W15" s="90">
        <v>0</v>
      </c>
    </row>
    <row r="16" s="33" customFormat="1" ht="36" customHeight="1" spans="1:23">
      <c r="A16" s="50">
        <v>9</v>
      </c>
      <c r="B16" s="51" t="s">
        <v>29</v>
      </c>
      <c r="C16" s="87">
        <v>985.472356</v>
      </c>
      <c r="D16" s="89">
        <v>164.712956</v>
      </c>
      <c r="E16" s="94">
        <v>820.7594</v>
      </c>
      <c r="F16" s="90">
        <v>20.323444</v>
      </c>
      <c r="G16" s="90">
        <v>252.135294</v>
      </c>
      <c r="H16" s="91">
        <v>1.24964</v>
      </c>
      <c r="I16" s="91">
        <v>160.31712</v>
      </c>
      <c r="J16" s="95">
        <v>36.0818</v>
      </c>
      <c r="K16" s="91">
        <v>310.98441</v>
      </c>
      <c r="L16" s="90">
        <v>107.058072</v>
      </c>
      <c r="M16" s="90">
        <v>97.322576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</row>
    <row r="17" s="33" customFormat="1" ht="36" customHeight="1" spans="1:23">
      <c r="A17" s="50">
        <v>10</v>
      </c>
      <c r="B17" s="51" t="s">
        <v>30</v>
      </c>
      <c r="C17" s="87">
        <v>27.859274</v>
      </c>
      <c r="D17" s="89">
        <v>6.175984</v>
      </c>
      <c r="E17" s="93">
        <v>21.68329</v>
      </c>
      <c r="F17" s="90">
        <v>1.276472</v>
      </c>
      <c r="G17" s="90">
        <v>8.680494</v>
      </c>
      <c r="H17" s="95">
        <v>0.4025</v>
      </c>
      <c r="I17" s="90">
        <v>5.235406</v>
      </c>
      <c r="J17" s="90">
        <v>0</v>
      </c>
      <c r="K17" s="90">
        <v>0</v>
      </c>
      <c r="L17" s="90">
        <v>2.021952</v>
      </c>
      <c r="M17" s="91">
        <v>2.03013</v>
      </c>
      <c r="N17" s="91">
        <v>2.47506</v>
      </c>
      <c r="O17" s="91">
        <v>5.73726</v>
      </c>
      <c r="P17" s="90">
        <v>0</v>
      </c>
      <c r="Q17" s="90">
        <v>0</v>
      </c>
      <c r="R17" s="90">
        <v>0</v>
      </c>
      <c r="S17" s="90">
        <v>0</v>
      </c>
      <c r="T17" s="90">
        <v>0</v>
      </c>
      <c r="U17" s="90">
        <v>0</v>
      </c>
      <c r="V17" s="90">
        <v>0</v>
      </c>
      <c r="W17" s="90">
        <v>0</v>
      </c>
    </row>
    <row r="18" s="33" customFormat="1" ht="36" customHeight="1" spans="1:23">
      <c r="A18" s="50">
        <v>11</v>
      </c>
      <c r="B18" s="51" t="s">
        <v>31</v>
      </c>
      <c r="C18" s="87">
        <v>36.275972</v>
      </c>
      <c r="D18" s="89">
        <v>11.346088</v>
      </c>
      <c r="E18" s="89">
        <v>24.929884</v>
      </c>
      <c r="F18" s="90">
        <v>1.003114</v>
      </c>
      <c r="G18" s="91">
        <v>6.53205</v>
      </c>
      <c r="H18" s="90">
        <v>2.594452</v>
      </c>
      <c r="I18" s="95">
        <v>2.0439</v>
      </c>
      <c r="J18" s="90">
        <v>0</v>
      </c>
      <c r="K18" s="90">
        <v>0</v>
      </c>
      <c r="L18" s="90">
        <v>0</v>
      </c>
      <c r="M18" s="95">
        <v>3.2184</v>
      </c>
      <c r="N18" s="90">
        <v>7.748522</v>
      </c>
      <c r="O18" s="90">
        <v>13.135534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</row>
    <row r="19" s="33" customFormat="1" ht="36" customHeight="1" spans="1:23">
      <c r="A19" s="50">
        <v>12</v>
      </c>
      <c r="B19" s="51" t="s">
        <v>32</v>
      </c>
      <c r="C19" s="87">
        <v>3459.703455</v>
      </c>
      <c r="D19" s="93">
        <v>1074.42942</v>
      </c>
      <c r="E19" s="89">
        <v>2385.274035</v>
      </c>
      <c r="F19" s="90">
        <v>111.124165</v>
      </c>
      <c r="G19" s="90">
        <v>1256.339112</v>
      </c>
      <c r="H19" s="91">
        <v>172.72788</v>
      </c>
      <c r="I19" s="90">
        <v>113.647389</v>
      </c>
      <c r="J19" s="97">
        <v>139.11478</v>
      </c>
      <c r="K19" s="95">
        <v>26.6202</v>
      </c>
      <c r="L19" s="90">
        <v>303.101211</v>
      </c>
      <c r="M19" s="90">
        <v>253.396822</v>
      </c>
      <c r="N19" s="90">
        <v>0</v>
      </c>
      <c r="O19" s="90">
        <v>1.291626</v>
      </c>
      <c r="P19" s="90">
        <v>348.361384</v>
      </c>
      <c r="Q19" s="90">
        <v>726.834686</v>
      </c>
      <c r="R19" s="90">
        <v>0</v>
      </c>
      <c r="S19" s="90">
        <v>0</v>
      </c>
      <c r="T19" s="90">
        <v>0</v>
      </c>
      <c r="U19" s="95">
        <v>7.1442</v>
      </c>
      <c r="V19" s="90">
        <v>0</v>
      </c>
      <c r="W19" s="90">
        <v>0</v>
      </c>
    </row>
    <row r="20" s="33" customFormat="1" ht="36" customHeight="1" spans="1:23">
      <c r="A20" s="50">
        <v>13</v>
      </c>
      <c r="B20" s="51" t="s">
        <v>33</v>
      </c>
      <c r="C20" s="92">
        <v>2218.043484</v>
      </c>
      <c r="D20" s="93">
        <v>832.29822</v>
      </c>
      <c r="E20" s="89">
        <v>1385.745264</v>
      </c>
      <c r="F20" s="90">
        <v>501.150106</v>
      </c>
      <c r="G20" s="90">
        <v>624.536303</v>
      </c>
      <c r="H20" s="96">
        <v>155.716</v>
      </c>
      <c r="I20" s="95">
        <v>97.3225</v>
      </c>
      <c r="J20" s="95">
        <v>1.7108</v>
      </c>
      <c r="K20" s="95">
        <v>107.0472</v>
      </c>
      <c r="L20" s="95">
        <v>2.5237</v>
      </c>
      <c r="M20" s="90">
        <v>145.124049</v>
      </c>
      <c r="N20" s="90">
        <v>171.197614</v>
      </c>
      <c r="O20" s="90">
        <v>146.740812</v>
      </c>
      <c r="P20" s="90">
        <v>0</v>
      </c>
      <c r="Q20" s="90">
        <v>0</v>
      </c>
      <c r="R20" s="90">
        <v>0</v>
      </c>
      <c r="S20" s="95">
        <v>264.9744</v>
      </c>
      <c r="T20" s="90">
        <v>0</v>
      </c>
      <c r="U20" s="90">
        <v>0</v>
      </c>
      <c r="V20" s="90">
        <v>0</v>
      </c>
      <c r="W20" s="90">
        <v>0</v>
      </c>
    </row>
    <row r="21" s="33" customFormat="1" ht="36" customHeight="1" spans="1:23">
      <c r="A21" s="50">
        <v>14</v>
      </c>
      <c r="B21" s="51" t="s">
        <v>34</v>
      </c>
      <c r="C21" s="87">
        <v>3554.107561</v>
      </c>
      <c r="D21" s="89">
        <v>1694.825562</v>
      </c>
      <c r="E21" s="89">
        <v>1859.281999</v>
      </c>
      <c r="F21" s="90">
        <v>1012.292592</v>
      </c>
      <c r="G21" s="90">
        <v>1040.809747</v>
      </c>
      <c r="H21" s="90">
        <v>204.078142</v>
      </c>
      <c r="I21" s="90">
        <v>269.814078</v>
      </c>
      <c r="J21" s="95">
        <v>349.1334</v>
      </c>
      <c r="K21" s="95">
        <v>232.8829</v>
      </c>
      <c r="L21" s="90">
        <v>118.861988</v>
      </c>
      <c r="M21" s="90">
        <v>251.983724</v>
      </c>
      <c r="N21" s="90">
        <v>0</v>
      </c>
      <c r="O21" s="90">
        <v>0</v>
      </c>
      <c r="P21" s="91">
        <v>10.45944</v>
      </c>
      <c r="Q21" s="91">
        <v>63.79155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</row>
    <row r="22" s="33" customFormat="1" ht="36" customHeight="1" spans="1:23">
      <c r="A22" s="50">
        <v>15</v>
      </c>
      <c r="B22" s="51" t="s">
        <v>35</v>
      </c>
      <c r="C22" s="87">
        <v>3965.757976</v>
      </c>
      <c r="D22" s="89">
        <v>1000.914063</v>
      </c>
      <c r="E22" s="89">
        <v>2964.843913</v>
      </c>
      <c r="F22" s="90">
        <v>575.946666</v>
      </c>
      <c r="G22" s="90">
        <v>1100.840257</v>
      </c>
      <c r="H22" s="91">
        <v>68.27924</v>
      </c>
      <c r="I22" s="90">
        <v>59.724125</v>
      </c>
      <c r="J22" s="97">
        <v>2.05045</v>
      </c>
      <c r="K22" s="90">
        <v>380.804569</v>
      </c>
      <c r="L22" s="91">
        <v>164.74512</v>
      </c>
      <c r="M22" s="91">
        <v>345.90474</v>
      </c>
      <c r="N22" s="96">
        <v>165.448</v>
      </c>
      <c r="O22" s="90">
        <v>623.489122</v>
      </c>
      <c r="P22" s="90">
        <v>0</v>
      </c>
      <c r="Q22" s="90">
        <v>107.521536</v>
      </c>
      <c r="R22" s="90">
        <v>0</v>
      </c>
      <c r="S22" s="90">
        <v>0</v>
      </c>
      <c r="T22" s="90">
        <v>0</v>
      </c>
      <c r="U22" s="90">
        <v>0</v>
      </c>
      <c r="V22" s="90">
        <v>24.444587</v>
      </c>
      <c r="W22" s="90">
        <v>346.559564</v>
      </c>
    </row>
    <row r="23" s="33" customFormat="1" ht="36" customHeight="1" spans="1:23">
      <c r="A23" s="50">
        <v>16</v>
      </c>
      <c r="B23" s="51" t="s">
        <v>36</v>
      </c>
      <c r="C23" s="92">
        <v>7324.898221</v>
      </c>
      <c r="D23" s="89">
        <v>3757.048931</v>
      </c>
      <c r="E23" s="93">
        <v>3567.84929</v>
      </c>
      <c r="F23" s="90">
        <v>510.282868</v>
      </c>
      <c r="G23" s="90">
        <v>1011.343168</v>
      </c>
      <c r="H23" s="90">
        <v>42.429514</v>
      </c>
      <c r="I23" s="90">
        <v>397.213071</v>
      </c>
      <c r="J23" s="95">
        <v>1844.6419</v>
      </c>
      <c r="K23" s="91">
        <v>1240.47442</v>
      </c>
      <c r="L23" s="90">
        <v>90.952446</v>
      </c>
      <c r="M23" s="90">
        <v>67.828838</v>
      </c>
      <c r="N23" s="90">
        <v>1221.493365</v>
      </c>
      <c r="O23" s="90">
        <v>805.404389</v>
      </c>
      <c r="P23" s="90">
        <v>47.248838</v>
      </c>
      <c r="Q23" s="90">
        <v>45.585404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</row>
    <row r="24" s="33" customFormat="1" ht="36" customHeight="1" spans="1:23">
      <c r="A24" s="50">
        <v>17</v>
      </c>
      <c r="B24" s="51" t="s">
        <v>37</v>
      </c>
      <c r="C24" s="87">
        <v>5935.525493</v>
      </c>
      <c r="D24" s="89">
        <v>3265.375207</v>
      </c>
      <c r="E24" s="89">
        <v>2670.150286</v>
      </c>
      <c r="F24" s="91">
        <v>1526.39122</v>
      </c>
      <c r="G24" s="91">
        <v>1153.41509</v>
      </c>
      <c r="H24" s="91">
        <v>206.09264</v>
      </c>
      <c r="I24" s="95">
        <v>174.2372</v>
      </c>
      <c r="J24" s="97">
        <v>134.86993</v>
      </c>
      <c r="K24" s="90">
        <v>113.621927</v>
      </c>
      <c r="L24" s="90">
        <v>176.068468</v>
      </c>
      <c r="M24" s="91">
        <v>208.08707</v>
      </c>
      <c r="N24" s="90">
        <v>390.004001</v>
      </c>
      <c r="O24" s="90">
        <v>367.666622</v>
      </c>
      <c r="P24" s="90">
        <v>831.948948</v>
      </c>
      <c r="Q24" s="90">
        <v>653.122377</v>
      </c>
      <c r="R24" s="90">
        <v>0</v>
      </c>
      <c r="S24" s="90">
        <v>0</v>
      </c>
      <c r="T24" s="90">
        <v>0</v>
      </c>
      <c r="U24" s="90">
        <v>0</v>
      </c>
      <c r="V24" s="90">
        <v>0</v>
      </c>
      <c r="W24" s="90">
        <v>0</v>
      </c>
    </row>
    <row r="25" s="33" customFormat="1" ht="36" customHeight="1" spans="1:23">
      <c r="A25" s="50">
        <v>18</v>
      </c>
      <c r="B25" s="51" t="s">
        <v>38</v>
      </c>
      <c r="C25" s="87">
        <v>812.945258</v>
      </c>
      <c r="D25" s="89">
        <v>133.238024</v>
      </c>
      <c r="E25" s="89">
        <v>679.707234</v>
      </c>
      <c r="F25" s="90">
        <v>33.187154</v>
      </c>
      <c r="G25" s="90">
        <v>582.037464</v>
      </c>
      <c r="H25" s="90">
        <v>2.632224</v>
      </c>
      <c r="I25" s="90">
        <v>7.803072</v>
      </c>
      <c r="J25" s="90">
        <v>0</v>
      </c>
      <c r="K25" s="90">
        <v>0</v>
      </c>
      <c r="L25" s="90">
        <v>97.418646</v>
      </c>
      <c r="M25" s="90">
        <v>89.8666979999999</v>
      </c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</row>
    <row r="26" s="33" customFormat="1" ht="36" customHeight="1" spans="1:23">
      <c r="A26" s="50">
        <v>19</v>
      </c>
      <c r="B26" s="51" t="s">
        <v>39</v>
      </c>
      <c r="C26" s="87">
        <v>1603.215249</v>
      </c>
      <c r="D26" s="93">
        <v>556.01613</v>
      </c>
      <c r="E26" s="89">
        <v>1047.199119</v>
      </c>
      <c r="F26" s="90">
        <v>298.966396</v>
      </c>
      <c r="G26" s="90">
        <v>356.886652</v>
      </c>
      <c r="H26" s="91">
        <v>55.28386</v>
      </c>
      <c r="I26" s="90">
        <v>174.447575</v>
      </c>
      <c r="J26" s="90">
        <v>192.366834</v>
      </c>
      <c r="K26" s="90">
        <v>291.843452</v>
      </c>
      <c r="L26" s="90">
        <v>0</v>
      </c>
      <c r="M26" s="90">
        <v>0</v>
      </c>
      <c r="N26" s="91">
        <v>9.39904</v>
      </c>
      <c r="O26" s="91">
        <v>224.02144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</row>
    <row r="27" s="33" customFormat="1" ht="36" customHeight="1" spans="1:23">
      <c r="A27" s="50">
        <v>20</v>
      </c>
      <c r="B27" s="51" t="s">
        <v>40</v>
      </c>
      <c r="C27" s="87">
        <v>5139.561271</v>
      </c>
      <c r="D27" s="89">
        <v>1781.684205</v>
      </c>
      <c r="E27" s="89">
        <v>3357.877066</v>
      </c>
      <c r="F27" s="90">
        <v>421.279522</v>
      </c>
      <c r="G27" s="90">
        <v>289.771184</v>
      </c>
      <c r="H27" s="90">
        <v>588.706308</v>
      </c>
      <c r="I27" s="90">
        <v>989.798422</v>
      </c>
      <c r="J27" s="95">
        <v>34.1486</v>
      </c>
      <c r="K27" s="90">
        <v>57.020075</v>
      </c>
      <c r="L27" s="90">
        <v>609.097876</v>
      </c>
      <c r="M27" s="90">
        <v>1925.456912</v>
      </c>
      <c r="N27" s="90">
        <v>128.451899</v>
      </c>
      <c r="O27" s="90">
        <v>95.830473</v>
      </c>
      <c r="P27" s="90"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</row>
  </sheetData>
  <mergeCells count="16">
    <mergeCell ref="A2:W2"/>
    <mergeCell ref="D4:W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7:B7"/>
    <mergeCell ref="A4:A6"/>
    <mergeCell ref="B4:B6"/>
    <mergeCell ref="C4:C6"/>
  </mergeCells>
  <printOptions horizontalCentered="1" verticalCentered="1"/>
  <pageMargins left="0.393055555555556" right="0.393055555555556" top="0.393055555555556" bottom="0.393055555555556" header="0" footer="0"/>
  <pageSetup paperSize="8" scale="5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AB30"/>
  <sheetViews>
    <sheetView zoomScale="90" zoomScaleNormal="90" topLeftCell="L1" workbookViewId="0">
      <selection activeCell="X1" sqref="A$1:AA$1048576"/>
    </sheetView>
  </sheetViews>
  <sheetFormatPr defaultColWidth="9" defaultRowHeight="14.25"/>
  <cols>
    <col min="1" max="1" width="6.58333333333333" customWidth="1"/>
    <col min="2" max="2" width="8.33333333333333" customWidth="1"/>
    <col min="3" max="3" width="14" customWidth="1"/>
    <col min="4" max="6" width="16.8333333333333" customWidth="1"/>
    <col min="7" max="9" width="15.8333333333333" customWidth="1"/>
    <col min="10" max="15" width="14.8333333333333" customWidth="1"/>
    <col min="16" max="18" width="13.75" customWidth="1"/>
    <col min="19" max="19" width="12.0833333333333" customWidth="1"/>
    <col min="20" max="20" width="17" customWidth="1"/>
    <col min="21" max="22" width="15.5833333333333" customWidth="1"/>
    <col min="23" max="23" width="12.8333333333333" customWidth="1"/>
    <col min="24" max="24" width="12.3333333333333" style="72" customWidth="1"/>
    <col min="25" max="25" width="12.8333333333333" customWidth="1"/>
    <col min="26" max="26" width="10.5833333333333" customWidth="1"/>
    <col min="27" max="27" width="11.5833333333333" customWidth="1"/>
    <col min="28" max="28" width="14.5" hidden="1" customWidth="1"/>
  </cols>
  <sheetData>
    <row r="1" ht="31" customHeight="1" spans="1:3">
      <c r="A1" s="34" t="s">
        <v>45</v>
      </c>
      <c r="B1" s="34"/>
      <c r="C1" s="34"/>
    </row>
    <row r="2" s="31" customFormat="1" ht="31.5" spans="1:25">
      <c r="A2" s="35" t="s">
        <v>46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34" customHeight="1" spans="1:25">
      <c r="A3" s="35"/>
      <c r="B3" s="36"/>
      <c r="C3" s="36"/>
      <c r="D3" s="36"/>
      <c r="E3" s="36"/>
      <c r="F3" s="73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Y3" s="59" t="s">
        <v>2</v>
      </c>
    </row>
    <row r="4" ht="36" customHeight="1" spans="1:27">
      <c r="A4" s="37" t="s">
        <v>3</v>
      </c>
      <c r="B4" s="38" t="s">
        <v>4</v>
      </c>
      <c r="C4" s="39" t="s">
        <v>47</v>
      </c>
      <c r="D4" s="74" t="s">
        <v>48</v>
      </c>
      <c r="E4" s="74" t="s">
        <v>49</v>
      </c>
      <c r="F4" s="74" t="s">
        <v>50</v>
      </c>
      <c r="G4" s="40" t="s">
        <v>51</v>
      </c>
      <c r="H4" s="75" t="s">
        <v>9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ht="36" customHeight="1" spans="1:27">
      <c r="A5" s="37"/>
      <c r="B5" s="38"/>
      <c r="C5" s="43"/>
      <c r="D5" s="76"/>
      <c r="E5" s="76"/>
      <c r="F5" s="76"/>
      <c r="G5" s="40"/>
      <c r="H5" s="40" t="s">
        <v>20</v>
      </c>
      <c r="I5" s="40"/>
      <c r="J5" s="40" t="s">
        <v>10</v>
      </c>
      <c r="K5" s="40"/>
      <c r="L5" s="75" t="s">
        <v>11</v>
      </c>
      <c r="M5" s="75"/>
      <c r="N5" s="75" t="s">
        <v>12</v>
      </c>
      <c r="O5" s="75"/>
      <c r="P5" s="75" t="s">
        <v>13</v>
      </c>
      <c r="Q5" s="75"/>
      <c r="R5" s="75" t="s">
        <v>14</v>
      </c>
      <c r="S5" s="75"/>
      <c r="T5" s="75" t="s">
        <v>15</v>
      </c>
      <c r="U5" s="75"/>
      <c r="V5" s="75" t="s">
        <v>16</v>
      </c>
      <c r="W5" s="75"/>
      <c r="X5" s="75" t="s">
        <v>17</v>
      </c>
      <c r="Y5" s="75"/>
      <c r="Z5" s="83" t="s">
        <v>52</v>
      </c>
      <c r="AA5" s="83"/>
    </row>
    <row r="6" s="32" customFormat="1" ht="42" customHeight="1" spans="1:27">
      <c r="A6" s="37"/>
      <c r="B6" s="38"/>
      <c r="C6" s="46"/>
      <c r="D6" s="77"/>
      <c r="E6" s="77"/>
      <c r="F6" s="77"/>
      <c r="G6" s="40"/>
      <c r="H6" s="40" t="s">
        <v>18</v>
      </c>
      <c r="I6" s="40" t="s">
        <v>19</v>
      </c>
      <c r="J6" s="40" t="s">
        <v>18</v>
      </c>
      <c r="K6" s="40" t="s">
        <v>19</v>
      </c>
      <c r="L6" s="40" t="s">
        <v>18</v>
      </c>
      <c r="M6" s="40" t="s">
        <v>19</v>
      </c>
      <c r="N6" s="40" t="s">
        <v>18</v>
      </c>
      <c r="O6" s="40" t="s">
        <v>19</v>
      </c>
      <c r="P6" s="40" t="s">
        <v>18</v>
      </c>
      <c r="Q6" s="40" t="s">
        <v>19</v>
      </c>
      <c r="R6" s="40" t="s">
        <v>18</v>
      </c>
      <c r="S6" s="40" t="s">
        <v>19</v>
      </c>
      <c r="T6" s="40" t="s">
        <v>18</v>
      </c>
      <c r="U6" s="40" t="s">
        <v>19</v>
      </c>
      <c r="V6" s="40" t="s">
        <v>18</v>
      </c>
      <c r="W6" s="40" t="s">
        <v>19</v>
      </c>
      <c r="X6" s="81" t="s">
        <v>18</v>
      </c>
      <c r="Y6" s="40" t="s">
        <v>19</v>
      </c>
      <c r="Z6" s="84" t="s">
        <v>18</v>
      </c>
      <c r="AA6" s="84" t="s">
        <v>19</v>
      </c>
    </row>
    <row r="7" s="33" customFormat="1" ht="36" customHeight="1" spans="1:28">
      <c r="A7" s="47" t="s">
        <v>20</v>
      </c>
      <c r="B7" s="48"/>
      <c r="C7" s="49">
        <v>57376.1384125</v>
      </c>
      <c r="D7" s="49">
        <v>5144.875426</v>
      </c>
      <c r="E7" s="49">
        <v>52231.2629865</v>
      </c>
      <c r="F7" s="49">
        <v>25612.828846</v>
      </c>
      <c r="G7" s="49">
        <v>26618.4341405</v>
      </c>
      <c r="H7" s="49">
        <v>13681.101638</v>
      </c>
      <c r="I7" s="49">
        <v>12937.3325025</v>
      </c>
      <c r="J7" s="49">
        <v>6062.811133</v>
      </c>
      <c r="K7" s="49">
        <v>7609.309715</v>
      </c>
      <c r="L7" s="49">
        <v>748.831626</v>
      </c>
      <c r="M7" s="49">
        <v>612.191046</v>
      </c>
      <c r="N7" s="49">
        <v>2417.511839</v>
      </c>
      <c r="O7" s="49">
        <v>1504.554879</v>
      </c>
      <c r="P7" s="49">
        <v>2170.528019</v>
      </c>
      <c r="Q7" s="49">
        <v>1459.236603</v>
      </c>
      <c r="R7" s="49">
        <v>1395.593865</v>
      </c>
      <c r="S7" s="49">
        <v>1130.0419435</v>
      </c>
      <c r="T7" s="49">
        <v>818.000182</v>
      </c>
      <c r="U7" s="49">
        <v>316.481828</v>
      </c>
      <c r="V7" s="49">
        <v>66.079594</v>
      </c>
      <c r="W7" s="49">
        <v>109.300152</v>
      </c>
      <c r="X7" s="82">
        <v>1.74538</v>
      </c>
      <c r="Y7" s="49">
        <v>44.65924</v>
      </c>
      <c r="Z7" s="49">
        <v>0</v>
      </c>
      <c r="AA7" s="49">
        <v>151.557096</v>
      </c>
      <c r="AB7" s="33">
        <f t="shared" ref="AB7:AB27" si="0">G7-H7-I7</f>
        <v>1.45519152283669e-11</v>
      </c>
    </row>
    <row r="8" s="33" customFormat="1" ht="36" customHeight="1" spans="1:28">
      <c r="A8" s="50">
        <v>1</v>
      </c>
      <c r="B8" s="51" t="s">
        <v>21</v>
      </c>
      <c r="C8" s="52">
        <v>2692.7311565</v>
      </c>
      <c r="D8" s="53">
        <v>0</v>
      </c>
      <c r="E8" s="78">
        <v>2692.7311565</v>
      </c>
      <c r="F8" s="78">
        <v>0</v>
      </c>
      <c r="G8" s="79">
        <v>2692.7311565</v>
      </c>
      <c r="H8" s="54">
        <v>2471.503574</v>
      </c>
      <c r="I8" s="54">
        <v>221.2275825</v>
      </c>
      <c r="J8" s="54">
        <v>508.589052</v>
      </c>
      <c r="K8" s="54">
        <v>10.877902</v>
      </c>
      <c r="L8" s="54">
        <v>53.968776</v>
      </c>
      <c r="M8" s="54">
        <v>110.99142</v>
      </c>
      <c r="N8" s="54"/>
      <c r="O8" s="54">
        <v>31.988408</v>
      </c>
      <c r="P8" s="54">
        <v>1519.34869</v>
      </c>
      <c r="Q8" s="54">
        <v>55.181168</v>
      </c>
      <c r="R8" s="54"/>
      <c r="S8" s="54">
        <v>12.1856845</v>
      </c>
      <c r="T8" s="54">
        <v>389.597056</v>
      </c>
      <c r="U8" s="54">
        <v>0.003</v>
      </c>
      <c r="V8" s="54">
        <v>0</v>
      </c>
      <c r="W8" s="54">
        <v>0</v>
      </c>
      <c r="X8" s="82">
        <v>0</v>
      </c>
      <c r="Y8" s="54">
        <v>0</v>
      </c>
      <c r="Z8" s="54">
        <v>0</v>
      </c>
      <c r="AA8" s="54">
        <v>0</v>
      </c>
      <c r="AB8" s="33">
        <f t="shared" si="0"/>
        <v>0</v>
      </c>
    </row>
    <row r="9" s="33" customFormat="1" ht="36" customHeight="1" spans="1:28">
      <c r="A9" s="50">
        <v>2</v>
      </c>
      <c r="B9" s="51" t="s">
        <v>22</v>
      </c>
      <c r="C9" s="52">
        <v>164.839328</v>
      </c>
      <c r="D9" s="53">
        <v>0</v>
      </c>
      <c r="E9" s="78">
        <v>164.839328</v>
      </c>
      <c r="F9" s="78">
        <v>164.839328</v>
      </c>
      <c r="G9" s="79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82">
        <v>0</v>
      </c>
      <c r="Y9" s="54">
        <v>0</v>
      </c>
      <c r="Z9" s="54">
        <v>0</v>
      </c>
      <c r="AA9" s="54">
        <v>0</v>
      </c>
      <c r="AB9" s="33">
        <f t="shared" si="0"/>
        <v>0</v>
      </c>
    </row>
    <row r="10" s="33" customFormat="1" ht="36" customHeight="1" spans="1:28">
      <c r="A10" s="50">
        <v>3</v>
      </c>
      <c r="B10" s="51" t="s">
        <v>23</v>
      </c>
      <c r="C10" s="52">
        <v>823.955239</v>
      </c>
      <c r="D10" s="53">
        <v>246.27225</v>
      </c>
      <c r="E10" s="78">
        <v>577.682989</v>
      </c>
      <c r="F10" s="78">
        <v>718.724786</v>
      </c>
      <c r="G10" s="80">
        <v>-141.041797</v>
      </c>
      <c r="H10" s="54">
        <v>0.439140999999971</v>
      </c>
      <c r="I10" s="54">
        <v>-141.480938</v>
      </c>
      <c r="J10" s="54">
        <v>0.755999999999972</v>
      </c>
      <c r="K10" s="54">
        <v>-229.09977</v>
      </c>
      <c r="L10" s="54">
        <v>-0.316859000000001</v>
      </c>
      <c r="M10" s="54">
        <v>-0.271568</v>
      </c>
      <c r="N10" s="54">
        <v>0</v>
      </c>
      <c r="O10" s="54">
        <v>87.8904</v>
      </c>
      <c r="P10" s="54">
        <v>0</v>
      </c>
      <c r="Q10" s="54">
        <v>0</v>
      </c>
      <c r="R10" s="54">
        <v>0</v>
      </c>
      <c r="S10" s="54">
        <v>0</v>
      </c>
      <c r="T10" s="54">
        <v>0</v>
      </c>
      <c r="U10" s="54">
        <v>0</v>
      </c>
      <c r="V10" s="54">
        <v>0</v>
      </c>
      <c r="W10" s="54">
        <v>0</v>
      </c>
      <c r="X10" s="82">
        <v>0</v>
      </c>
      <c r="Y10" s="54">
        <v>0</v>
      </c>
      <c r="Z10" s="54">
        <v>0</v>
      </c>
      <c r="AA10" s="54">
        <v>0</v>
      </c>
      <c r="AB10" s="33">
        <f t="shared" si="0"/>
        <v>0</v>
      </c>
    </row>
    <row r="11" s="33" customFormat="1" ht="36" customHeight="1" spans="1:28">
      <c r="A11" s="50">
        <v>4</v>
      </c>
      <c r="B11" s="51" t="s">
        <v>24</v>
      </c>
      <c r="C11" s="52">
        <v>565.718717</v>
      </c>
      <c r="D11" s="53">
        <v>7.168</v>
      </c>
      <c r="E11" s="78">
        <v>558.550717</v>
      </c>
      <c r="F11" s="78">
        <v>436.9047</v>
      </c>
      <c r="G11" s="80">
        <v>121.646017</v>
      </c>
      <c r="H11" s="54">
        <v>37.287677</v>
      </c>
      <c r="I11" s="54">
        <v>84.35834</v>
      </c>
      <c r="J11" s="54">
        <v>-0.50713</v>
      </c>
      <c r="K11" s="54">
        <v>6.8283</v>
      </c>
      <c r="L11" s="54">
        <v>37.62456</v>
      </c>
      <c r="M11" s="54">
        <v>0</v>
      </c>
      <c r="N11" s="54">
        <v>0</v>
      </c>
      <c r="O11" s="54">
        <v>0</v>
      </c>
      <c r="P11" s="54">
        <v>0.112497000000001</v>
      </c>
      <c r="Q11" s="54">
        <v>77.53004</v>
      </c>
      <c r="R11" s="54">
        <v>0</v>
      </c>
      <c r="S11" s="54">
        <v>0</v>
      </c>
      <c r="T11" s="54">
        <v>0</v>
      </c>
      <c r="U11" s="54">
        <v>0</v>
      </c>
      <c r="V11" s="54">
        <v>0.0577499999999986</v>
      </c>
      <c r="W11" s="54">
        <v>0</v>
      </c>
      <c r="X11" s="82">
        <v>0</v>
      </c>
      <c r="Y11" s="54">
        <v>0</v>
      </c>
      <c r="Z11" s="54">
        <v>0</v>
      </c>
      <c r="AA11" s="54">
        <v>0</v>
      </c>
      <c r="AB11" s="33">
        <f t="shared" si="0"/>
        <v>0</v>
      </c>
    </row>
    <row r="12" s="33" customFormat="1" ht="36" customHeight="1" spans="1:28">
      <c r="A12" s="50">
        <v>5</v>
      </c>
      <c r="B12" s="51" t="s">
        <v>25</v>
      </c>
      <c r="C12" s="52">
        <v>3720.176021</v>
      </c>
      <c r="D12" s="53">
        <v>593.1471</v>
      </c>
      <c r="E12" s="78">
        <v>3127.028921</v>
      </c>
      <c r="F12" s="78">
        <v>825.576453</v>
      </c>
      <c r="G12" s="80">
        <v>2301.452468</v>
      </c>
      <c r="H12" s="54">
        <v>1410.212994</v>
      </c>
      <c r="I12" s="54">
        <v>891.239474</v>
      </c>
      <c r="J12" s="54">
        <v>1135.63342</v>
      </c>
      <c r="K12" s="54">
        <v>714.694858</v>
      </c>
      <c r="L12" s="54">
        <v>0</v>
      </c>
      <c r="M12" s="54">
        <v>0</v>
      </c>
      <c r="N12" s="54">
        <v>141.96508</v>
      </c>
      <c r="O12" s="54">
        <v>88.728175</v>
      </c>
      <c r="P12" s="54">
        <v>97.558494</v>
      </c>
      <c r="Q12" s="54">
        <v>65.504241</v>
      </c>
      <c r="R12" s="54">
        <v>35.056</v>
      </c>
      <c r="S12" s="54">
        <v>22.3122</v>
      </c>
      <c r="T12" s="54">
        <v>0</v>
      </c>
      <c r="U12" s="54">
        <v>0</v>
      </c>
      <c r="V12" s="54">
        <v>0</v>
      </c>
      <c r="W12" s="54">
        <v>0</v>
      </c>
      <c r="X12" s="82">
        <v>0</v>
      </c>
      <c r="Y12" s="54">
        <v>0</v>
      </c>
      <c r="Z12" s="54">
        <v>0</v>
      </c>
      <c r="AA12" s="54">
        <v>0</v>
      </c>
      <c r="AB12" s="33">
        <f t="shared" si="0"/>
        <v>0</v>
      </c>
    </row>
    <row r="13" s="33" customFormat="1" ht="36" customHeight="1" spans="1:28">
      <c r="A13" s="50">
        <v>6</v>
      </c>
      <c r="B13" s="51" t="s">
        <v>26</v>
      </c>
      <c r="C13" s="52">
        <v>1851.786774</v>
      </c>
      <c r="D13" s="53">
        <v>34.87484</v>
      </c>
      <c r="E13" s="78">
        <v>1816.911934</v>
      </c>
      <c r="F13" s="78">
        <v>1211.856327</v>
      </c>
      <c r="G13" s="80">
        <v>605.055607</v>
      </c>
      <c r="H13" s="54">
        <v>354.062738</v>
      </c>
      <c r="I13" s="54">
        <v>250.992869</v>
      </c>
      <c r="J13" s="54">
        <v>345.532818</v>
      </c>
      <c r="K13" s="54">
        <v>245.661669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8.52991999999995</v>
      </c>
      <c r="S13" s="54">
        <v>5.33119999999997</v>
      </c>
      <c r="T13" s="54">
        <v>0</v>
      </c>
      <c r="U13" s="54">
        <v>0</v>
      </c>
      <c r="V13" s="54">
        <v>0</v>
      </c>
      <c r="W13" s="54">
        <v>0</v>
      </c>
      <c r="X13" s="82">
        <v>0</v>
      </c>
      <c r="Y13" s="54">
        <v>0</v>
      </c>
      <c r="Z13" s="54">
        <v>0</v>
      </c>
      <c r="AA13" s="54">
        <v>0</v>
      </c>
      <c r="AB13" s="33">
        <f t="shared" si="0"/>
        <v>2.8421709430404e-13</v>
      </c>
    </row>
    <row r="14" s="33" customFormat="1" ht="36" customHeight="1" spans="1:28">
      <c r="A14" s="50">
        <v>7</v>
      </c>
      <c r="B14" s="51" t="s">
        <v>27</v>
      </c>
      <c r="C14" s="52">
        <v>1722.015312</v>
      </c>
      <c r="D14" s="53">
        <v>60.675024</v>
      </c>
      <c r="E14" s="78">
        <v>1661.340288</v>
      </c>
      <c r="F14" s="78">
        <v>1235.280063</v>
      </c>
      <c r="G14" s="80">
        <v>426.060225</v>
      </c>
      <c r="H14" s="54">
        <v>183.18404</v>
      </c>
      <c r="I14" s="54">
        <v>242.876185</v>
      </c>
      <c r="J14" s="54">
        <v>93.25024</v>
      </c>
      <c r="K14" s="54">
        <v>178.98756</v>
      </c>
      <c r="L14" s="54">
        <v>0</v>
      </c>
      <c r="M14" s="54">
        <v>0</v>
      </c>
      <c r="N14" s="54">
        <v>24.2022</v>
      </c>
      <c r="O14" s="54">
        <v>15.126375</v>
      </c>
      <c r="P14" s="54">
        <v>52.5</v>
      </c>
      <c r="Q14" s="54">
        <v>40.4925</v>
      </c>
      <c r="R14" s="54">
        <v>13.2316</v>
      </c>
      <c r="S14" s="54">
        <v>8.26975</v>
      </c>
      <c r="T14" s="54">
        <v>0</v>
      </c>
      <c r="U14" s="54">
        <v>0</v>
      </c>
      <c r="V14" s="54">
        <v>0</v>
      </c>
      <c r="W14" s="54">
        <v>0</v>
      </c>
      <c r="X14" s="82">
        <v>0</v>
      </c>
      <c r="Y14" s="54">
        <v>0</v>
      </c>
      <c r="Z14" s="54">
        <v>0</v>
      </c>
      <c r="AA14" s="54">
        <v>0</v>
      </c>
      <c r="AB14" s="33">
        <f t="shared" si="0"/>
        <v>0</v>
      </c>
    </row>
    <row r="15" s="33" customFormat="1" ht="36" customHeight="1" spans="1:28">
      <c r="A15" s="50">
        <v>8</v>
      </c>
      <c r="B15" s="51" t="s">
        <v>28</v>
      </c>
      <c r="C15" s="52">
        <v>2606.465369</v>
      </c>
      <c r="D15" s="53">
        <v>0</v>
      </c>
      <c r="E15" s="78">
        <v>2606.465369</v>
      </c>
      <c r="F15" s="78">
        <v>1506.298358</v>
      </c>
      <c r="G15" s="79">
        <v>1100.167011</v>
      </c>
      <c r="H15" s="54">
        <v>537.424811</v>
      </c>
      <c r="I15" s="54">
        <v>562.7422</v>
      </c>
      <c r="J15" s="54">
        <v>442.308918</v>
      </c>
      <c r="K15" s="54">
        <v>376.526816</v>
      </c>
      <c r="L15" s="54">
        <v>0</v>
      </c>
      <c r="M15" s="54">
        <v>38.83872</v>
      </c>
      <c r="N15" s="54">
        <v>0.55286</v>
      </c>
      <c r="O15" s="54">
        <v>33.88412</v>
      </c>
      <c r="P15" s="54">
        <v>92.68532</v>
      </c>
      <c r="Q15" s="54">
        <v>66.054725</v>
      </c>
      <c r="R15" s="54">
        <v>0.132333</v>
      </c>
      <c r="S15" s="54">
        <v>2.778579</v>
      </c>
      <c r="T15" s="54">
        <v>0</v>
      </c>
      <c r="U15" s="54">
        <v>0</v>
      </c>
      <c r="V15" s="54">
        <v>0</v>
      </c>
      <c r="W15" s="54">
        <v>0</v>
      </c>
      <c r="X15" s="82">
        <v>1.74538</v>
      </c>
      <c r="Y15" s="54">
        <v>44.65924</v>
      </c>
      <c r="Z15" s="54">
        <v>0</v>
      </c>
      <c r="AA15" s="54">
        <v>0</v>
      </c>
      <c r="AB15" s="33">
        <f t="shared" si="0"/>
        <v>0</v>
      </c>
    </row>
    <row r="16" s="33" customFormat="1" ht="36" customHeight="1" spans="1:28">
      <c r="A16" s="50">
        <v>9</v>
      </c>
      <c r="B16" s="51" t="s">
        <v>29</v>
      </c>
      <c r="C16" s="52">
        <v>759.164106</v>
      </c>
      <c r="D16" s="53">
        <v>0</v>
      </c>
      <c r="E16" s="78">
        <v>759.164106</v>
      </c>
      <c r="F16" s="78">
        <v>576.397486</v>
      </c>
      <c r="G16" s="79">
        <v>182.76662</v>
      </c>
      <c r="H16" s="54">
        <v>49.96588</v>
      </c>
      <c r="I16" s="54">
        <v>132.80074</v>
      </c>
      <c r="J16" s="54">
        <v>33.71314</v>
      </c>
      <c r="K16" s="54">
        <v>66.49062</v>
      </c>
      <c r="L16" s="54">
        <v>0</v>
      </c>
      <c r="M16" s="54">
        <v>6.2208</v>
      </c>
      <c r="N16" s="54">
        <v>5.05274</v>
      </c>
      <c r="O16" s="54">
        <v>47.43012</v>
      </c>
      <c r="P16" s="54">
        <v>11.2</v>
      </c>
      <c r="Q16" s="54">
        <v>12.6592</v>
      </c>
      <c r="R16" s="54">
        <v>0</v>
      </c>
      <c r="S16" s="54">
        <v>0</v>
      </c>
      <c r="T16" s="54">
        <v>0</v>
      </c>
      <c r="U16" s="54">
        <v>0</v>
      </c>
      <c r="V16" s="54">
        <v>0</v>
      </c>
      <c r="W16" s="54">
        <v>0</v>
      </c>
      <c r="X16" s="82">
        <v>0</v>
      </c>
      <c r="Y16" s="54">
        <v>0</v>
      </c>
      <c r="Z16" s="54">
        <v>0</v>
      </c>
      <c r="AA16" s="54">
        <v>0</v>
      </c>
      <c r="AB16" s="33">
        <f t="shared" si="0"/>
        <v>0</v>
      </c>
    </row>
    <row r="17" s="33" customFormat="1" ht="36" customHeight="1" spans="1:28">
      <c r="A17" s="50">
        <v>10</v>
      </c>
      <c r="B17" s="51" t="s">
        <v>30</v>
      </c>
      <c r="C17" s="52">
        <v>28.720396</v>
      </c>
      <c r="D17" s="53">
        <v>0.12336</v>
      </c>
      <c r="E17" s="78">
        <v>28.597036</v>
      </c>
      <c r="F17" s="78">
        <v>18.256925</v>
      </c>
      <c r="G17" s="79">
        <v>10.340111</v>
      </c>
      <c r="H17" s="54">
        <v>0</v>
      </c>
      <c r="I17" s="54">
        <v>10.340111</v>
      </c>
      <c r="J17" s="54">
        <v>0</v>
      </c>
      <c r="K17" s="54">
        <v>0.6012</v>
      </c>
      <c r="L17" s="54">
        <v>0</v>
      </c>
      <c r="M17" s="54">
        <v>3.306746</v>
      </c>
      <c r="N17" s="54">
        <v>0</v>
      </c>
      <c r="O17" s="54">
        <v>0</v>
      </c>
      <c r="P17" s="54">
        <v>0</v>
      </c>
      <c r="Q17" s="54">
        <v>1.813785</v>
      </c>
      <c r="R17" s="54">
        <v>0</v>
      </c>
      <c r="S17" s="54">
        <v>4.61838</v>
      </c>
      <c r="T17" s="54">
        <v>0</v>
      </c>
      <c r="U17" s="54">
        <v>0</v>
      </c>
      <c r="V17" s="54">
        <v>0</v>
      </c>
      <c r="W17" s="54">
        <v>0</v>
      </c>
      <c r="X17" s="82">
        <v>0</v>
      </c>
      <c r="Y17" s="54">
        <v>0</v>
      </c>
      <c r="Z17" s="54">
        <v>0</v>
      </c>
      <c r="AA17" s="54">
        <v>0</v>
      </c>
      <c r="AB17" s="33">
        <f t="shared" si="0"/>
        <v>0</v>
      </c>
    </row>
    <row r="18" s="33" customFormat="1" ht="36" customHeight="1" spans="1:28">
      <c r="A18" s="50">
        <v>11</v>
      </c>
      <c r="B18" s="51" t="s">
        <v>31</v>
      </c>
      <c r="C18" s="52">
        <v>32.882587</v>
      </c>
      <c r="D18" s="53">
        <v>0</v>
      </c>
      <c r="E18" s="78">
        <v>32.882587</v>
      </c>
      <c r="F18" s="78">
        <v>17.152519</v>
      </c>
      <c r="G18" s="79">
        <v>15.730068</v>
      </c>
      <c r="H18" s="54">
        <v>9.972</v>
      </c>
      <c r="I18" s="54">
        <v>5.758068</v>
      </c>
      <c r="J18" s="54">
        <v>0</v>
      </c>
      <c r="K18" s="54">
        <v>0.15186</v>
      </c>
      <c r="L18" s="54">
        <v>0</v>
      </c>
      <c r="M18" s="54">
        <v>0.126</v>
      </c>
      <c r="N18" s="54">
        <v>0</v>
      </c>
      <c r="O18" s="54">
        <v>0</v>
      </c>
      <c r="P18" s="54">
        <v>0</v>
      </c>
      <c r="Q18" s="54">
        <v>1.50363</v>
      </c>
      <c r="R18" s="54">
        <v>9.972</v>
      </c>
      <c r="S18" s="54">
        <v>3.976578</v>
      </c>
      <c r="T18" s="54">
        <v>0</v>
      </c>
      <c r="U18" s="54">
        <v>0</v>
      </c>
      <c r="V18" s="54">
        <v>0</v>
      </c>
      <c r="W18" s="54">
        <v>0</v>
      </c>
      <c r="X18" s="82">
        <v>0</v>
      </c>
      <c r="Y18" s="54">
        <v>0</v>
      </c>
      <c r="Z18" s="54">
        <v>0</v>
      </c>
      <c r="AA18" s="54">
        <v>0</v>
      </c>
      <c r="AB18" s="33">
        <f t="shared" si="0"/>
        <v>0</v>
      </c>
    </row>
    <row r="19" s="33" customFormat="1" ht="36" customHeight="1" spans="1:28">
      <c r="A19" s="50">
        <v>12</v>
      </c>
      <c r="B19" s="51" t="s">
        <v>32</v>
      </c>
      <c r="C19" s="52">
        <v>2625.28231</v>
      </c>
      <c r="D19" s="53">
        <v>0</v>
      </c>
      <c r="E19" s="78">
        <v>2625.28231</v>
      </c>
      <c r="F19" s="78">
        <v>1119.081909</v>
      </c>
      <c r="G19" s="79">
        <v>1506.200401</v>
      </c>
      <c r="H19" s="54">
        <v>348.74888</v>
      </c>
      <c r="I19" s="54">
        <v>1157.451521</v>
      </c>
      <c r="J19" s="54">
        <v>6</v>
      </c>
      <c r="K19" s="54">
        <v>986.327355</v>
      </c>
      <c r="L19" s="54">
        <v>41.46</v>
      </c>
      <c r="M19" s="54">
        <v>4.2138</v>
      </c>
      <c r="N19" s="54">
        <v>213.76888</v>
      </c>
      <c r="O19" s="54">
        <v>133.82635</v>
      </c>
      <c r="P19" s="54">
        <v>9.12</v>
      </c>
      <c r="Q19" s="54">
        <v>-15.915984</v>
      </c>
      <c r="R19" s="54">
        <v>0</v>
      </c>
      <c r="S19" s="54">
        <v>0</v>
      </c>
      <c r="T19" s="54">
        <v>78.4</v>
      </c>
      <c r="U19" s="54">
        <v>49</v>
      </c>
      <c r="V19" s="54">
        <v>0</v>
      </c>
      <c r="W19" s="54">
        <v>0</v>
      </c>
      <c r="X19" s="82">
        <v>0</v>
      </c>
      <c r="Y19" s="54">
        <v>0</v>
      </c>
      <c r="Z19" s="54">
        <v>0</v>
      </c>
      <c r="AA19" s="54">
        <v>0</v>
      </c>
      <c r="AB19" s="33">
        <f t="shared" si="0"/>
        <v>0</v>
      </c>
    </row>
    <row r="20" s="33" customFormat="1" ht="36" customHeight="1" spans="1:28">
      <c r="A20" s="50">
        <v>13</v>
      </c>
      <c r="B20" s="51" t="s">
        <v>33</v>
      </c>
      <c r="C20" s="52">
        <v>3440.882722</v>
      </c>
      <c r="D20" s="53">
        <v>304.36692</v>
      </c>
      <c r="E20" s="78">
        <v>3136.515802</v>
      </c>
      <c r="F20" s="78">
        <v>0</v>
      </c>
      <c r="G20" s="80">
        <v>3136.515802</v>
      </c>
      <c r="H20" s="54">
        <v>1337.386337</v>
      </c>
      <c r="I20" s="54">
        <v>1799.129465</v>
      </c>
      <c r="J20" s="54">
        <v>697.110134</v>
      </c>
      <c r="K20" s="54">
        <v>1242.745542</v>
      </c>
      <c r="L20" s="54">
        <v>181.132633</v>
      </c>
      <c r="M20" s="54">
        <v>122.759179</v>
      </c>
      <c r="N20" s="54">
        <v>254.52904</v>
      </c>
      <c r="O20" s="54">
        <v>181.79425</v>
      </c>
      <c r="P20" s="54">
        <v>127.38696</v>
      </c>
      <c r="Q20" s="54">
        <v>79.61685</v>
      </c>
      <c r="R20" s="54">
        <v>11.205726</v>
      </c>
      <c r="S20" s="54">
        <v>62.913492</v>
      </c>
      <c r="T20" s="54">
        <v>0</v>
      </c>
      <c r="U20" s="54">
        <v>0</v>
      </c>
      <c r="V20" s="54">
        <v>66.021844</v>
      </c>
      <c r="W20" s="54">
        <v>109.300152</v>
      </c>
      <c r="X20" s="82">
        <v>0</v>
      </c>
      <c r="Y20" s="54">
        <v>0</v>
      </c>
      <c r="Z20" s="54">
        <v>0</v>
      </c>
      <c r="AA20" s="54">
        <v>0</v>
      </c>
      <c r="AB20" s="33">
        <f t="shared" si="0"/>
        <v>0</v>
      </c>
    </row>
    <row r="21" s="33" customFormat="1" ht="36" customHeight="1" spans="1:28">
      <c r="A21" s="50">
        <v>14</v>
      </c>
      <c r="B21" s="51" t="s">
        <v>34</v>
      </c>
      <c r="C21" s="52">
        <v>5425.935885</v>
      </c>
      <c r="D21" s="53">
        <v>0</v>
      </c>
      <c r="E21" s="78">
        <v>5425.935885</v>
      </c>
      <c r="F21" s="78">
        <v>2168.733026</v>
      </c>
      <c r="G21" s="79">
        <v>3257.202859</v>
      </c>
      <c r="H21" s="54">
        <v>1044.327702</v>
      </c>
      <c r="I21" s="54">
        <v>2212.875157</v>
      </c>
      <c r="J21" s="54">
        <v>588.247122</v>
      </c>
      <c r="K21" s="54">
        <v>1132.09255</v>
      </c>
      <c r="L21" s="54">
        <v>38.7759</v>
      </c>
      <c r="M21" s="54">
        <v>152.518465</v>
      </c>
      <c r="N21" s="54">
        <v>386.19844</v>
      </c>
      <c r="O21" s="54">
        <v>778.94219</v>
      </c>
      <c r="P21" s="54">
        <v>31.10624</v>
      </c>
      <c r="Q21" s="54">
        <v>149.321952</v>
      </c>
      <c r="R21" s="54">
        <v>0</v>
      </c>
      <c r="S21" s="54">
        <v>0</v>
      </c>
      <c r="T21" s="54">
        <v>0</v>
      </c>
      <c r="U21" s="54">
        <v>0</v>
      </c>
      <c r="V21" s="54">
        <v>0</v>
      </c>
      <c r="W21" s="54">
        <v>0</v>
      </c>
      <c r="X21" s="82">
        <v>0</v>
      </c>
      <c r="Y21" s="54">
        <v>0</v>
      </c>
      <c r="Z21" s="54">
        <v>0</v>
      </c>
      <c r="AA21" s="54">
        <v>0</v>
      </c>
      <c r="AB21" s="33">
        <f t="shared" si="0"/>
        <v>0</v>
      </c>
    </row>
    <row r="22" s="33" customFormat="1" ht="36" customHeight="1" spans="1:28">
      <c r="A22" s="50">
        <v>15</v>
      </c>
      <c r="B22" s="51" t="s">
        <v>35</v>
      </c>
      <c r="C22" s="52">
        <v>10688.187868</v>
      </c>
      <c r="D22" s="53">
        <v>130.87984</v>
      </c>
      <c r="E22" s="78">
        <v>10557.308028</v>
      </c>
      <c r="F22" s="78">
        <v>8014.939703</v>
      </c>
      <c r="G22" s="80">
        <v>2542.368325</v>
      </c>
      <c r="H22" s="54">
        <v>875.508455</v>
      </c>
      <c r="I22" s="54">
        <v>1666.85987</v>
      </c>
      <c r="J22" s="54">
        <v>777.96243</v>
      </c>
      <c r="K22" s="54">
        <v>1135.354105</v>
      </c>
      <c r="L22" s="54">
        <v>0</v>
      </c>
      <c r="M22" s="54">
        <v>55.976304</v>
      </c>
      <c r="N22" s="54">
        <v>0.679910000000007</v>
      </c>
      <c r="O22" s="54">
        <v>37.87878</v>
      </c>
      <c r="P22" s="54">
        <v>0.0230999999999995</v>
      </c>
      <c r="Q22" s="54">
        <v>146.49732</v>
      </c>
      <c r="R22" s="54">
        <v>96.843015</v>
      </c>
      <c r="S22" s="54">
        <v>139.596265</v>
      </c>
      <c r="T22" s="54">
        <v>0</v>
      </c>
      <c r="U22" s="54">
        <v>0</v>
      </c>
      <c r="V22" s="54">
        <v>0</v>
      </c>
      <c r="W22" s="54">
        <v>0</v>
      </c>
      <c r="X22" s="82">
        <v>0</v>
      </c>
      <c r="Y22" s="54">
        <v>0</v>
      </c>
      <c r="Z22" s="54">
        <v>0</v>
      </c>
      <c r="AA22" s="54">
        <v>151.557096</v>
      </c>
      <c r="AB22" s="33">
        <f t="shared" si="0"/>
        <v>3.18323145620525e-12</v>
      </c>
    </row>
    <row r="23" s="33" customFormat="1" ht="36" customHeight="1" spans="1:28">
      <c r="A23" s="50">
        <v>16</v>
      </c>
      <c r="B23" s="51" t="s">
        <v>36</v>
      </c>
      <c r="C23" s="52">
        <v>7442.311557</v>
      </c>
      <c r="D23" s="53">
        <v>158.36548</v>
      </c>
      <c r="E23" s="78">
        <v>7283.946077</v>
      </c>
      <c r="F23" s="78">
        <v>0</v>
      </c>
      <c r="G23" s="80">
        <v>7283.946077</v>
      </c>
      <c r="H23" s="54">
        <v>3180.644664</v>
      </c>
      <c r="I23" s="54">
        <v>4103.301413</v>
      </c>
      <c r="J23" s="54">
        <v>442.008243</v>
      </c>
      <c r="K23" s="54">
        <v>2395.598143</v>
      </c>
      <c r="L23" s="54">
        <v>69.971348</v>
      </c>
      <c r="M23" s="54">
        <v>-119.939738</v>
      </c>
      <c r="N23" s="54">
        <v>1184.56667</v>
      </c>
      <c r="O23" s="54">
        <v>703.254117</v>
      </c>
      <c r="P23" s="54">
        <v>207.73869</v>
      </c>
      <c r="Q23" s="54">
        <v>211.02956</v>
      </c>
      <c r="R23" s="54">
        <v>1208.424587</v>
      </c>
      <c r="S23" s="54">
        <v>825.360683</v>
      </c>
      <c r="T23" s="54">
        <v>67.935126</v>
      </c>
      <c r="U23" s="54">
        <v>87.998648</v>
      </c>
      <c r="V23" s="54">
        <v>0</v>
      </c>
      <c r="W23" s="54">
        <v>0</v>
      </c>
      <c r="X23" s="82">
        <v>0</v>
      </c>
      <c r="Y23" s="54">
        <v>0</v>
      </c>
      <c r="Z23" s="54">
        <v>0</v>
      </c>
      <c r="AA23" s="54">
        <v>0</v>
      </c>
      <c r="AB23" s="33">
        <f t="shared" si="0"/>
        <v>0</v>
      </c>
    </row>
    <row r="24" s="33" customFormat="1" ht="36" customHeight="1" spans="1:28">
      <c r="A24" s="50">
        <v>17</v>
      </c>
      <c r="B24" s="51" t="s">
        <v>37</v>
      </c>
      <c r="C24" s="52">
        <v>7297.430894</v>
      </c>
      <c r="D24" s="53">
        <v>364</v>
      </c>
      <c r="E24" s="78">
        <v>6933.430894</v>
      </c>
      <c r="F24" s="78">
        <v>4317.609816</v>
      </c>
      <c r="G24" s="80">
        <v>2615.821078</v>
      </c>
      <c r="H24" s="54">
        <v>1576.532218</v>
      </c>
      <c r="I24" s="54">
        <v>1039.28886</v>
      </c>
      <c r="J24" s="54">
        <v>1050.02936</v>
      </c>
      <c r="K24" s="54">
        <v>656.26835</v>
      </c>
      <c r="L24" s="54">
        <v>32.070046</v>
      </c>
      <c r="M24" s="54">
        <v>35.559982</v>
      </c>
      <c r="N24" s="54">
        <v>180.5888</v>
      </c>
      <c r="O24" s="54">
        <v>112.868</v>
      </c>
      <c r="P24" s="54">
        <v>21.748028</v>
      </c>
      <c r="Q24" s="54">
        <v>25.563216</v>
      </c>
      <c r="R24" s="54">
        <v>10.027984</v>
      </c>
      <c r="S24" s="54">
        <v>29.549132</v>
      </c>
      <c r="T24" s="54">
        <v>282.068</v>
      </c>
      <c r="U24" s="54">
        <v>179.48018</v>
      </c>
      <c r="V24" s="54">
        <v>0</v>
      </c>
      <c r="W24" s="54">
        <v>0</v>
      </c>
      <c r="X24" s="82">
        <v>0</v>
      </c>
      <c r="Y24" s="54">
        <v>0</v>
      </c>
      <c r="Z24" s="54">
        <v>0</v>
      </c>
      <c r="AA24" s="54">
        <v>0</v>
      </c>
      <c r="AB24" s="33">
        <f t="shared" si="0"/>
        <v>0</v>
      </c>
    </row>
    <row r="25" s="33" customFormat="1" ht="36" customHeight="1" spans="1:28">
      <c r="A25" s="50">
        <v>18</v>
      </c>
      <c r="B25" s="51" t="s">
        <v>38</v>
      </c>
      <c r="C25" s="52">
        <v>1680.193075</v>
      </c>
      <c r="D25" s="53">
        <v>0</v>
      </c>
      <c r="E25" s="78">
        <v>1680.193075</v>
      </c>
      <c r="F25" s="78">
        <v>911.345467</v>
      </c>
      <c r="G25" s="79">
        <v>768.847608</v>
      </c>
      <c r="H25" s="54">
        <v>-0.482538000000004</v>
      </c>
      <c r="I25" s="54">
        <v>769.330146</v>
      </c>
      <c r="J25" s="54">
        <v>0.0503999999999962</v>
      </c>
      <c r="K25" s="54">
        <v>227.40255</v>
      </c>
      <c r="L25" s="54">
        <v>-0.532938</v>
      </c>
      <c r="M25" s="54">
        <v>-0.456804</v>
      </c>
      <c r="N25" s="54">
        <v>0</v>
      </c>
      <c r="O25" s="54">
        <v>0</v>
      </c>
      <c r="P25" s="54">
        <v>0</v>
      </c>
      <c r="Q25" s="54">
        <v>542.3844</v>
      </c>
      <c r="R25" s="54">
        <v>0</v>
      </c>
      <c r="S25" s="54">
        <v>0</v>
      </c>
      <c r="T25" s="54">
        <v>0</v>
      </c>
      <c r="U25" s="54">
        <v>0</v>
      </c>
      <c r="V25" s="54">
        <v>0</v>
      </c>
      <c r="W25" s="54">
        <v>0</v>
      </c>
      <c r="X25" s="82">
        <v>0</v>
      </c>
      <c r="Y25" s="54">
        <v>0</v>
      </c>
      <c r="Z25" s="54">
        <v>0</v>
      </c>
      <c r="AA25" s="54">
        <v>0</v>
      </c>
      <c r="AB25" s="33">
        <f t="shared" si="0"/>
        <v>0</v>
      </c>
    </row>
    <row r="26" s="33" customFormat="1" ht="36" customHeight="1" spans="1:28">
      <c r="A26" s="50">
        <v>19</v>
      </c>
      <c r="B26" s="51" t="s">
        <v>39</v>
      </c>
      <c r="C26" s="52">
        <v>927.35501</v>
      </c>
      <c r="D26" s="53">
        <v>2736.501892</v>
      </c>
      <c r="E26" s="78">
        <v>-1809.146882</v>
      </c>
      <c r="F26" s="78">
        <v>854.429444</v>
      </c>
      <c r="G26" s="80">
        <v>-2663.576326</v>
      </c>
      <c r="H26" s="54">
        <v>-252.737975</v>
      </c>
      <c r="I26" s="54">
        <v>-2410.838351</v>
      </c>
      <c r="J26" s="54">
        <v>-62.753694</v>
      </c>
      <c r="K26" s="54">
        <v>-1556.89832</v>
      </c>
      <c r="L26" s="54">
        <v>0.511279999999999</v>
      </c>
      <c r="M26" s="54">
        <v>18.49344</v>
      </c>
      <c r="N26" s="54">
        <v>-190.611061</v>
      </c>
      <c r="O26" s="54">
        <v>-884.067831</v>
      </c>
      <c r="P26" s="54">
        <v>0</v>
      </c>
      <c r="Q26" s="54">
        <v>0</v>
      </c>
      <c r="R26" s="54">
        <v>0.1155</v>
      </c>
      <c r="S26" s="54">
        <v>11.63436</v>
      </c>
      <c r="T26" s="54">
        <v>0</v>
      </c>
      <c r="U26" s="54">
        <v>0</v>
      </c>
      <c r="V26" s="54">
        <v>0</v>
      </c>
      <c r="W26" s="54">
        <v>0</v>
      </c>
      <c r="X26" s="82">
        <v>0</v>
      </c>
      <c r="Y26" s="54">
        <v>0</v>
      </c>
      <c r="Z26" s="54">
        <v>0</v>
      </c>
      <c r="AA26" s="54">
        <v>0</v>
      </c>
      <c r="AB26" s="33">
        <f t="shared" si="0"/>
        <v>0</v>
      </c>
    </row>
    <row r="27" s="33" customFormat="1" ht="36" customHeight="1" spans="1:28">
      <c r="A27" s="50">
        <v>20</v>
      </c>
      <c r="B27" s="51" t="s">
        <v>40</v>
      </c>
      <c r="C27" s="52">
        <v>2880.104086</v>
      </c>
      <c r="D27" s="53">
        <v>508.50072</v>
      </c>
      <c r="E27" s="78">
        <v>2371.603366</v>
      </c>
      <c r="F27" s="78">
        <v>1515.402536</v>
      </c>
      <c r="G27" s="80">
        <v>856.20083</v>
      </c>
      <c r="H27" s="54">
        <v>517.12104</v>
      </c>
      <c r="I27" s="54">
        <v>339.07979</v>
      </c>
      <c r="J27" s="54">
        <v>4.88068000000004</v>
      </c>
      <c r="K27" s="54">
        <v>18.698425</v>
      </c>
      <c r="L27" s="54">
        <v>294.16688</v>
      </c>
      <c r="M27" s="54">
        <v>183.8543</v>
      </c>
      <c r="N27" s="54">
        <v>216.01828</v>
      </c>
      <c r="O27" s="54">
        <v>135.011425</v>
      </c>
      <c r="P27" s="54">
        <v>0</v>
      </c>
      <c r="Q27" s="54">
        <v>0</v>
      </c>
      <c r="R27" s="54">
        <v>2.0552</v>
      </c>
      <c r="S27" s="54">
        <v>1.51564</v>
      </c>
      <c r="T27" s="54">
        <v>0</v>
      </c>
      <c r="U27" s="54">
        <v>0</v>
      </c>
      <c r="V27" s="54">
        <v>0</v>
      </c>
      <c r="W27" s="54">
        <v>0</v>
      </c>
      <c r="X27" s="82">
        <v>0</v>
      </c>
      <c r="Y27" s="54">
        <v>0</v>
      </c>
      <c r="Z27" s="54">
        <v>0</v>
      </c>
      <c r="AA27" s="54">
        <v>0</v>
      </c>
      <c r="AB27" s="33">
        <f t="shared" si="0"/>
        <v>0</v>
      </c>
    </row>
    <row r="29" spans="12:15">
      <c r="L29" s="58"/>
      <c r="M29" s="58"/>
      <c r="N29" s="58"/>
      <c r="O29" s="58"/>
    </row>
    <row r="30" spans="5:9">
      <c r="E30" s="56"/>
      <c r="G30" s="56"/>
      <c r="H30" s="56"/>
      <c r="I30" s="56"/>
    </row>
  </sheetData>
  <mergeCells count="21">
    <mergeCell ref="A1:B1"/>
    <mergeCell ref="A2:Y2"/>
    <mergeCell ref="H4:AA4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7:B7"/>
    <mergeCell ref="A4:A6"/>
    <mergeCell ref="B4:B6"/>
    <mergeCell ref="C4:C6"/>
    <mergeCell ref="D4:D6"/>
    <mergeCell ref="E4:E6"/>
    <mergeCell ref="F4:F6"/>
    <mergeCell ref="G4:G6"/>
  </mergeCells>
  <pageMargins left="0.707638888888889" right="0.707638888888889" top="0.747916666666667" bottom="0.747916666666667" header="0.313888888888889" footer="0.313888888888889"/>
  <pageSetup paperSize="8" scale="5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" sqref="D1:D65536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21"/>
  <sheetViews>
    <sheetView zoomScale="90" zoomScaleNormal="90" workbookViewId="0">
      <selection activeCell="D26" sqref="D26"/>
    </sheetView>
  </sheetViews>
  <sheetFormatPr defaultColWidth="9" defaultRowHeight="14.25" outlineLevelCol="3"/>
  <cols>
    <col min="2" max="2" width="8.83333333333333" customWidth="1"/>
    <col min="3" max="3" width="13.5833333333333" customWidth="1"/>
    <col min="4" max="4" width="95.75" style="71" customWidth="1"/>
  </cols>
  <sheetData>
    <row r="2" spans="1:3">
      <c r="A2" s="60">
        <v>1</v>
      </c>
      <c r="B2" s="61" t="s">
        <v>53</v>
      </c>
      <c r="C2" t="s">
        <v>54</v>
      </c>
    </row>
    <row r="3" spans="1:2">
      <c r="A3" s="60">
        <v>2</v>
      </c>
      <c r="B3" s="63" t="s">
        <v>55</v>
      </c>
    </row>
    <row r="4" spans="1:2">
      <c r="A4" s="60">
        <v>3</v>
      </c>
      <c r="B4" s="63" t="s">
        <v>56</v>
      </c>
    </row>
    <row r="5" spans="1:4">
      <c r="A5" s="60">
        <v>4</v>
      </c>
      <c r="B5" s="65" t="s">
        <v>57</v>
      </c>
      <c r="D5" s="71" t="s">
        <v>58</v>
      </c>
    </row>
    <row r="6" spans="1:4">
      <c r="A6" s="60">
        <v>5</v>
      </c>
      <c r="B6" s="65" t="s">
        <v>59</v>
      </c>
      <c r="D6" s="71" t="s">
        <v>58</v>
      </c>
    </row>
    <row r="7" spans="1:3">
      <c r="A7" s="60">
        <v>6</v>
      </c>
      <c r="B7" s="61" t="s">
        <v>60</v>
      </c>
      <c r="C7" t="s">
        <v>54</v>
      </c>
    </row>
    <row r="8" spans="1:2">
      <c r="A8" s="60">
        <v>7</v>
      </c>
      <c r="B8" s="63" t="s">
        <v>61</v>
      </c>
    </row>
    <row r="9" spans="1:4">
      <c r="A9" s="60">
        <v>8</v>
      </c>
      <c r="B9" s="65" t="s">
        <v>62</v>
      </c>
      <c r="D9" s="71" t="s">
        <v>58</v>
      </c>
    </row>
    <row r="10" spans="1:4">
      <c r="A10" s="60">
        <v>9</v>
      </c>
      <c r="B10" s="63" t="s">
        <v>63</v>
      </c>
      <c r="D10" s="71" t="s">
        <v>64</v>
      </c>
    </row>
    <row r="11" spans="1:2">
      <c r="A11" s="60">
        <v>10</v>
      </c>
      <c r="B11" s="63" t="s">
        <v>65</v>
      </c>
    </row>
    <row r="12" spans="1:4">
      <c r="A12" s="60">
        <v>11</v>
      </c>
      <c r="B12" s="65" t="s">
        <v>66</v>
      </c>
      <c r="D12" s="71" t="s">
        <v>67</v>
      </c>
    </row>
    <row r="13" spans="1:4">
      <c r="A13" s="60">
        <v>12</v>
      </c>
      <c r="B13" s="63" t="s">
        <v>68</v>
      </c>
      <c r="D13" s="71" t="s">
        <v>64</v>
      </c>
    </row>
    <row r="14" spans="1:3">
      <c r="A14" s="60">
        <v>13</v>
      </c>
      <c r="B14" s="61" t="s">
        <v>69</v>
      </c>
      <c r="C14" t="s">
        <v>54</v>
      </c>
    </row>
    <row r="15" spans="1:4">
      <c r="A15" s="60">
        <v>14</v>
      </c>
      <c r="B15" s="63" t="s">
        <v>70</v>
      </c>
      <c r="D15" s="71" t="s">
        <v>64</v>
      </c>
    </row>
    <row r="16" spans="1:2">
      <c r="A16" s="60">
        <v>15</v>
      </c>
      <c r="B16" s="63" t="s">
        <v>71</v>
      </c>
    </row>
    <row r="17" spans="1:3">
      <c r="A17" s="60">
        <v>16</v>
      </c>
      <c r="B17" s="61" t="s">
        <v>72</v>
      </c>
      <c r="C17" t="s">
        <v>54</v>
      </c>
    </row>
    <row r="18" spans="1:4">
      <c r="A18" s="60">
        <v>17</v>
      </c>
      <c r="B18" s="65" t="s">
        <v>73</v>
      </c>
      <c r="D18" s="71" t="s">
        <v>74</v>
      </c>
    </row>
    <row r="19" spans="1:2">
      <c r="A19" s="60">
        <v>18</v>
      </c>
      <c r="B19" s="63" t="s">
        <v>75</v>
      </c>
    </row>
    <row r="20" spans="1:2">
      <c r="A20" s="60">
        <v>19</v>
      </c>
      <c r="B20" s="63" t="s">
        <v>76</v>
      </c>
    </row>
    <row r="21" spans="1:2">
      <c r="A21" s="60">
        <v>20</v>
      </c>
      <c r="B21" s="63" t="s">
        <v>77</v>
      </c>
    </row>
  </sheetData>
  <autoFilter ref="A1:D21">
    <extLst/>
  </autoFilter>
  <pageMargins left="0.699305555555556" right="0.699305555555556" top="0.75" bottom="0.75" header="0.3" footer="0.3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C23" sqref="C23"/>
    </sheetView>
  </sheetViews>
  <sheetFormatPr defaultColWidth="9" defaultRowHeight="14.25" outlineLevelCol="2"/>
  <sheetData>
    <row r="1" spans="1:3">
      <c r="A1" s="60">
        <v>1</v>
      </c>
      <c r="B1" s="61" t="s">
        <v>53</v>
      </c>
      <c r="C1" s="62"/>
    </row>
    <row r="2" spans="1:3">
      <c r="A2" s="60">
        <v>2</v>
      </c>
      <c r="B2" s="63" t="s">
        <v>55</v>
      </c>
      <c r="C2" s="64">
        <v>36</v>
      </c>
    </row>
    <row r="3" spans="1:3">
      <c r="A3" s="60">
        <v>3</v>
      </c>
      <c r="B3" s="63" t="s">
        <v>56</v>
      </c>
      <c r="C3" s="64">
        <v>682</v>
      </c>
    </row>
    <row r="4" spans="1:3">
      <c r="A4" s="60">
        <v>4</v>
      </c>
      <c r="B4" s="65" t="s">
        <v>57</v>
      </c>
      <c r="C4" s="64">
        <v>403</v>
      </c>
    </row>
    <row r="5" spans="1:3">
      <c r="A5" s="60">
        <v>5</v>
      </c>
      <c r="B5" s="65" t="s">
        <v>59</v>
      </c>
      <c r="C5" s="64">
        <v>93</v>
      </c>
    </row>
    <row r="6" spans="1:3">
      <c r="A6" s="60">
        <v>6</v>
      </c>
      <c r="B6" s="61" t="s">
        <v>60</v>
      </c>
      <c r="C6" s="64">
        <v>255</v>
      </c>
    </row>
    <row r="7" spans="1:3">
      <c r="A7" s="60">
        <v>7</v>
      </c>
      <c r="B7" s="63" t="s">
        <v>61</v>
      </c>
      <c r="C7" s="64">
        <v>406</v>
      </c>
    </row>
    <row r="8" spans="1:3">
      <c r="A8" s="60">
        <v>8</v>
      </c>
      <c r="B8" s="65" t="s">
        <v>62</v>
      </c>
      <c r="C8" s="64">
        <v>745</v>
      </c>
    </row>
    <row r="9" spans="1:3">
      <c r="A9" s="60">
        <v>9</v>
      </c>
      <c r="B9" s="63" t="s">
        <v>63</v>
      </c>
      <c r="C9" s="64">
        <v>206</v>
      </c>
    </row>
    <row r="10" spans="1:3">
      <c r="A10" s="60">
        <v>10</v>
      </c>
      <c r="B10" s="63" t="s">
        <v>65</v>
      </c>
      <c r="C10" s="64">
        <v>93</v>
      </c>
    </row>
    <row r="11" spans="1:3">
      <c r="A11" s="60">
        <v>11</v>
      </c>
      <c r="B11" s="65" t="s">
        <v>66</v>
      </c>
      <c r="C11" s="64">
        <v>64</v>
      </c>
    </row>
    <row r="12" spans="1:3">
      <c r="A12" s="60">
        <v>12</v>
      </c>
      <c r="B12" s="63" t="s">
        <v>68</v>
      </c>
      <c r="C12" s="64">
        <v>341</v>
      </c>
    </row>
    <row r="13" spans="1:3">
      <c r="A13" s="60">
        <v>13</v>
      </c>
      <c r="B13" s="61" t="s">
        <v>69</v>
      </c>
      <c r="C13" s="64"/>
    </row>
    <row r="14" spans="1:3">
      <c r="A14" s="60">
        <v>14</v>
      </c>
      <c r="B14" s="63" t="s">
        <v>70</v>
      </c>
      <c r="C14" s="64">
        <v>450</v>
      </c>
    </row>
    <row r="15" spans="1:3">
      <c r="A15" s="60">
        <v>15</v>
      </c>
      <c r="B15" s="63" t="s">
        <v>71</v>
      </c>
      <c r="C15" s="64">
        <v>4249</v>
      </c>
    </row>
    <row r="16" spans="1:3">
      <c r="A16" s="60">
        <v>16</v>
      </c>
      <c r="B16" s="61" t="s">
        <v>72</v>
      </c>
      <c r="C16" s="64"/>
    </row>
    <row r="17" spans="1:3">
      <c r="A17" s="60">
        <v>17</v>
      </c>
      <c r="B17" s="65" t="s">
        <v>73</v>
      </c>
      <c r="C17" s="64">
        <v>269</v>
      </c>
    </row>
    <row r="18" spans="1:3">
      <c r="A18" s="60">
        <v>18</v>
      </c>
      <c r="B18" s="63" t="s">
        <v>75</v>
      </c>
      <c r="C18" s="64">
        <v>156</v>
      </c>
    </row>
    <row r="19" spans="1:3">
      <c r="A19" s="60">
        <v>19</v>
      </c>
      <c r="B19" s="63" t="s">
        <v>76</v>
      </c>
      <c r="C19" s="64">
        <v>232</v>
      </c>
    </row>
    <row r="20" spans="1:3">
      <c r="A20" s="60">
        <v>20</v>
      </c>
      <c r="B20" s="63" t="s">
        <v>77</v>
      </c>
      <c r="C20" s="64">
        <v>143</v>
      </c>
    </row>
    <row r="21" spans="1:3">
      <c r="A21" s="66"/>
      <c r="B21" s="67"/>
      <c r="C21" s="68"/>
    </row>
    <row r="22" spans="2:3">
      <c r="B22" s="69" t="s">
        <v>20</v>
      </c>
      <c r="C22" s="70">
        <f>SUM(C1:C21)</f>
        <v>8823</v>
      </c>
    </row>
  </sheetData>
  <pageMargins left="0.699305555555556" right="0.699305555555556" top="0.75" bottom="0.75" header="0.3" footer="0.3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zoomScale="85" zoomScaleNormal="85" workbookViewId="0">
      <pane xSplit="10" ySplit="6" topLeftCell="K7" activePane="bottomRight" state="frozen"/>
      <selection/>
      <selection pane="topRight"/>
      <selection pane="bottomLeft"/>
      <selection pane="bottomRight" activeCell="P20" sqref="P20"/>
    </sheetView>
  </sheetViews>
  <sheetFormatPr defaultColWidth="0" defaultRowHeight="13.5"/>
  <cols>
    <col min="1" max="1" width="5.33333333333333" style="1" customWidth="1"/>
    <col min="2" max="2" width="10.5833333333333" style="1" customWidth="1"/>
    <col min="3" max="3" width="14.75" style="1" hidden="1" customWidth="1"/>
    <col min="4" max="4" width="14.0833333333333" style="1" hidden="1" customWidth="1"/>
    <col min="5" max="5" width="14.5833333333333" style="1" hidden="1" customWidth="1"/>
    <col min="6" max="6" width="13.0833333333333" style="1" hidden="1" customWidth="1"/>
    <col min="7" max="7" width="14.3333333333333" style="1" hidden="1" customWidth="1"/>
    <col min="8" max="9" width="14.3333333333333" style="1" customWidth="1"/>
    <col min="10" max="10" width="15.75" style="2" customWidth="1"/>
    <col min="11" max="11" width="14.0833333333333" style="1" customWidth="1"/>
    <col min="12" max="12" width="15.0833333333333" style="1" customWidth="1"/>
    <col min="13" max="13" width="15" style="1" customWidth="1"/>
    <col min="14" max="14" width="14.3333333333333" style="1" customWidth="1"/>
    <col min="15" max="15" width="13.75" style="1" customWidth="1"/>
    <col min="16" max="16" width="13.25" style="1" customWidth="1"/>
    <col min="17" max="17" width="13.0833333333333" style="1" customWidth="1"/>
    <col min="18" max="18" width="13.75" style="1" customWidth="1"/>
    <col min="19" max="19" width="13.5" style="1" customWidth="1"/>
    <col min="20" max="20" width="13.3333333333333" style="1" customWidth="1"/>
    <col min="21" max="21" width="15.0833333333333" style="1" customWidth="1"/>
    <col min="22" max="22" width="14.75" style="1" customWidth="1"/>
    <col min="23" max="26" width="12.5" style="1" customWidth="1"/>
    <col min="27" max="27" width="14.5833333333333" style="1" hidden="1" customWidth="1"/>
    <col min="28" max="251" width="8.25" style="1" customWidth="1"/>
    <col min="252" max="252" width="5.33333333333333" style="1" customWidth="1"/>
    <col min="253" max="253" width="10.5833333333333" style="1" customWidth="1"/>
    <col min="254" max="16384" width="0" style="1" hidden="1"/>
  </cols>
  <sheetData>
    <row r="1" spans="1:21">
      <c r="A1" s="1" t="s">
        <v>78</v>
      </c>
      <c r="U1" s="25"/>
    </row>
    <row r="2" ht="25.5" spans="1:26">
      <c r="A2" s="3" t="s">
        <v>79</v>
      </c>
      <c r="B2" s="3"/>
      <c r="C2" s="3"/>
      <c r="D2" s="3"/>
      <c r="E2" s="3"/>
      <c r="F2" s="3"/>
      <c r="G2" s="3"/>
      <c r="H2" s="3"/>
      <c r="I2" s="3"/>
      <c r="J2" s="18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6:18">
      <c r="F3" s="4"/>
      <c r="G3" s="4"/>
      <c r="H3" s="4"/>
      <c r="I3" s="4"/>
      <c r="J3" s="19"/>
      <c r="R3" s="26"/>
    </row>
    <row r="4" ht="25" customHeight="1" spans="1:256">
      <c r="A4" s="5" t="s">
        <v>3</v>
      </c>
      <c r="B4" s="6" t="s">
        <v>4</v>
      </c>
      <c r="C4" s="6" t="s">
        <v>80</v>
      </c>
      <c r="D4" s="6"/>
      <c r="E4" s="6"/>
      <c r="F4" s="6" t="s">
        <v>81</v>
      </c>
      <c r="G4" s="6"/>
      <c r="H4" s="7" t="s">
        <v>82</v>
      </c>
      <c r="I4" s="7"/>
      <c r="J4" s="7"/>
      <c r="K4" s="5" t="s">
        <v>83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</row>
    <row r="5" ht="25" customHeight="1" spans="1:256">
      <c r="A5" s="5"/>
      <c r="B5" s="6"/>
      <c r="C5" s="8" t="s">
        <v>84</v>
      </c>
      <c r="D5" s="8" t="s">
        <v>85</v>
      </c>
      <c r="E5" s="8" t="s">
        <v>86</v>
      </c>
      <c r="F5" s="8" t="s">
        <v>84</v>
      </c>
      <c r="G5" s="8" t="s">
        <v>87</v>
      </c>
      <c r="H5" s="7"/>
      <c r="I5" s="7"/>
      <c r="J5" s="7"/>
      <c r="K5" s="6" t="s">
        <v>88</v>
      </c>
      <c r="L5" s="6"/>
      <c r="M5" s="6" t="s">
        <v>89</v>
      </c>
      <c r="N5" s="6"/>
      <c r="O5" s="6" t="s">
        <v>90</v>
      </c>
      <c r="P5" s="6"/>
      <c r="Q5" s="6" t="s">
        <v>91</v>
      </c>
      <c r="R5" s="6"/>
      <c r="S5" s="5" t="s">
        <v>92</v>
      </c>
      <c r="T5" s="5"/>
      <c r="U5" s="5" t="s">
        <v>93</v>
      </c>
      <c r="V5" s="5"/>
      <c r="W5" s="5" t="s">
        <v>94</v>
      </c>
      <c r="X5" s="5"/>
      <c r="Y5" s="5" t="s">
        <v>95</v>
      </c>
      <c r="Z5" s="5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</row>
    <row r="6" ht="25" customHeight="1" spans="1:256">
      <c r="A6" s="5"/>
      <c r="B6" s="6"/>
      <c r="C6" s="9"/>
      <c r="D6" s="9"/>
      <c r="E6" s="9"/>
      <c r="F6" s="9"/>
      <c r="G6" s="9"/>
      <c r="H6" s="6" t="s">
        <v>18</v>
      </c>
      <c r="I6" s="6" t="s">
        <v>19</v>
      </c>
      <c r="J6" s="7" t="s">
        <v>20</v>
      </c>
      <c r="K6" s="6" t="s">
        <v>18</v>
      </c>
      <c r="L6" s="6" t="s">
        <v>19</v>
      </c>
      <c r="M6" s="6" t="s">
        <v>18</v>
      </c>
      <c r="N6" s="6" t="s">
        <v>19</v>
      </c>
      <c r="O6" s="6" t="s">
        <v>18</v>
      </c>
      <c r="P6" s="6" t="s">
        <v>19</v>
      </c>
      <c r="Q6" s="6" t="s">
        <v>18</v>
      </c>
      <c r="R6" s="6" t="s">
        <v>19</v>
      </c>
      <c r="S6" s="6" t="s">
        <v>18</v>
      </c>
      <c r="T6" s="6" t="s">
        <v>19</v>
      </c>
      <c r="U6" s="6" t="s">
        <v>18</v>
      </c>
      <c r="V6" s="6" t="s">
        <v>19</v>
      </c>
      <c r="W6" s="6" t="s">
        <v>18</v>
      </c>
      <c r="X6" s="6" t="s">
        <v>19</v>
      </c>
      <c r="Y6" s="6" t="s">
        <v>18</v>
      </c>
      <c r="Z6" s="6" t="s">
        <v>19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</row>
    <row r="7" ht="25" customHeight="1" spans="1:256">
      <c r="A7" s="5" t="s">
        <v>20</v>
      </c>
      <c r="B7" s="5"/>
      <c r="C7" s="10">
        <f t="shared" ref="C7:J7" si="0">SUM(C8:C27)</f>
        <v>0</v>
      </c>
      <c r="D7" s="10">
        <f t="shared" si="0"/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1">
        <f t="shared" si="0"/>
        <v>2527.575024</v>
      </c>
      <c r="I7" s="11">
        <f t="shared" si="0"/>
        <v>1783.070538</v>
      </c>
      <c r="J7" s="11">
        <f t="shared" si="0"/>
        <v>4310.645562</v>
      </c>
      <c r="K7" s="11">
        <f t="shared" ref="K7:Z7" si="1">SUM(K8:K27)</f>
        <v>1802.89095</v>
      </c>
      <c r="L7" s="11">
        <f t="shared" si="1"/>
        <v>1326.923004</v>
      </c>
      <c r="M7" s="11">
        <f t="shared" si="1"/>
        <v>394.670532</v>
      </c>
      <c r="N7" s="11">
        <f t="shared" si="1"/>
        <v>247.148628</v>
      </c>
      <c r="O7" s="11">
        <f t="shared" si="1"/>
        <v>102.61976</v>
      </c>
      <c r="P7" s="11">
        <f t="shared" si="1"/>
        <v>64.13735</v>
      </c>
      <c r="Q7" s="11">
        <f t="shared" si="1"/>
        <v>73.83264</v>
      </c>
      <c r="R7" s="11">
        <f t="shared" si="1"/>
        <v>46.1454</v>
      </c>
      <c r="S7" s="11">
        <f t="shared" si="1"/>
        <v>75.161142</v>
      </c>
      <c r="T7" s="11">
        <f t="shared" si="1"/>
        <v>49.716156</v>
      </c>
      <c r="U7" s="11">
        <f t="shared" si="1"/>
        <v>78.4</v>
      </c>
      <c r="V7" s="11">
        <f t="shared" si="1"/>
        <v>49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11">
        <f t="shared" si="1"/>
        <v>0</v>
      </c>
      <c r="AA7" s="29">
        <f>J7-K7-L7-M7-N7-O7-P7-Q7-R7-S7-T7-U7-V7-W7-X7-Y7-Z7</f>
        <v>1.12265752250096e-12</v>
      </c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</row>
    <row r="8" ht="25" customHeight="1" spans="1:256">
      <c r="A8" s="12">
        <v>1</v>
      </c>
      <c r="B8" s="13" t="s">
        <v>21</v>
      </c>
      <c r="C8" s="10"/>
      <c r="D8" s="10"/>
      <c r="E8" s="10"/>
      <c r="F8" s="10"/>
      <c r="G8" s="10"/>
      <c r="H8" s="14">
        <f>K8+M8+O8+Q8+S8+U8+W8+Y8</f>
        <v>0</v>
      </c>
      <c r="I8" s="14">
        <f>L8+N8+P8+R8+T8+V8+X8+Z8</f>
        <v>0</v>
      </c>
      <c r="J8" s="11">
        <f>SUM(K8:Z8)</f>
        <v>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9">
        <f t="shared" ref="AA8:AA32" si="2">J8-K8-L8-M8-N8-O8-P8-Q8-R8-S8-T8-U8-V8-W8-X8-Y8-Z8</f>
        <v>0</v>
      </c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ht="25" customHeight="1" spans="1:256">
      <c r="A9" s="12">
        <v>2</v>
      </c>
      <c r="B9" s="13" t="s">
        <v>22</v>
      </c>
      <c r="C9" s="10"/>
      <c r="D9" s="10"/>
      <c r="E9" s="10"/>
      <c r="F9" s="10"/>
      <c r="G9" s="10"/>
      <c r="H9" s="14">
        <f t="shared" ref="H9:H27" si="3">K9+M9+O9+Q9+S9+U9+W9+Y9</f>
        <v>0</v>
      </c>
      <c r="I9" s="14">
        <f t="shared" ref="I9:I27" si="4">L9+N9+P9+R9+T9+V9+X9+Z9</f>
        <v>0</v>
      </c>
      <c r="J9" s="11">
        <f t="shared" ref="J9:J27" si="5">SUM(K9:Z9)</f>
        <v>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9">
        <f t="shared" si="2"/>
        <v>0</v>
      </c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ht="25" customHeight="1" spans="1:256">
      <c r="A10" s="12">
        <v>3</v>
      </c>
      <c r="B10" s="15" t="s">
        <v>23</v>
      </c>
      <c r="C10" s="16"/>
      <c r="D10" s="16"/>
      <c r="E10" s="16"/>
      <c r="F10" s="16"/>
      <c r="G10" s="16"/>
      <c r="H10" s="14">
        <f t="shared" si="3"/>
        <v>0</v>
      </c>
      <c r="I10" s="14">
        <f t="shared" si="4"/>
        <v>3.5568</v>
      </c>
      <c r="J10" s="11">
        <f t="shared" si="5"/>
        <v>3.5568</v>
      </c>
      <c r="K10" s="20">
        <v>0</v>
      </c>
      <c r="L10" s="20">
        <v>3.5568</v>
      </c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9">
        <f t="shared" si="2"/>
        <v>0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ht="25" customHeight="1" spans="1:256">
      <c r="A11" s="12">
        <v>4</v>
      </c>
      <c r="B11" s="13" t="s">
        <v>24</v>
      </c>
      <c r="C11" s="10"/>
      <c r="D11" s="10"/>
      <c r="E11" s="10"/>
      <c r="F11" s="10"/>
      <c r="G11" s="10"/>
      <c r="H11" s="14">
        <f t="shared" si="3"/>
        <v>0</v>
      </c>
      <c r="I11" s="14">
        <f t="shared" si="4"/>
        <v>0</v>
      </c>
      <c r="J11" s="11">
        <f t="shared" si="5"/>
        <v>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9">
        <f t="shared" si="2"/>
        <v>0</v>
      </c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</row>
    <row r="12" ht="25" customHeight="1" spans="1:256">
      <c r="A12" s="12">
        <v>5</v>
      </c>
      <c r="B12" s="13" t="s">
        <v>25</v>
      </c>
      <c r="C12" s="10"/>
      <c r="D12" s="10"/>
      <c r="E12" s="10"/>
      <c r="F12" s="10"/>
      <c r="G12" s="10"/>
      <c r="H12" s="14">
        <f t="shared" si="3"/>
        <v>743.4356</v>
      </c>
      <c r="I12" s="14">
        <f t="shared" si="4"/>
        <v>464.64725</v>
      </c>
      <c r="J12" s="11">
        <f t="shared" si="5"/>
        <v>1208.08285</v>
      </c>
      <c r="K12" s="20">
        <v>668.04528</v>
      </c>
      <c r="L12" s="20">
        <v>417.5283</v>
      </c>
      <c r="M12" s="20"/>
      <c r="N12" s="20"/>
      <c r="O12" s="20">
        <v>52.99032</v>
      </c>
      <c r="P12" s="20">
        <v>33.11895</v>
      </c>
      <c r="Q12" s="20"/>
      <c r="R12" s="20"/>
      <c r="S12" s="20">
        <v>22.4</v>
      </c>
      <c r="T12" s="20">
        <v>14</v>
      </c>
      <c r="U12" s="20"/>
      <c r="V12" s="20"/>
      <c r="W12" s="20"/>
      <c r="X12" s="20"/>
      <c r="Y12" s="20"/>
      <c r="Z12" s="20"/>
      <c r="AA12" s="29">
        <f t="shared" si="2"/>
        <v>1.91846538655227e-13</v>
      </c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</row>
    <row r="13" ht="25" customHeight="1" spans="1:256">
      <c r="A13" s="12">
        <v>6</v>
      </c>
      <c r="B13" s="13" t="s">
        <v>26</v>
      </c>
      <c r="C13" s="10"/>
      <c r="D13" s="10"/>
      <c r="E13" s="10"/>
      <c r="F13" s="10"/>
      <c r="G13" s="10"/>
      <c r="H13" s="14">
        <f t="shared" si="3"/>
        <v>29.99136</v>
      </c>
      <c r="I13" s="14">
        <f t="shared" si="4"/>
        <v>18.7446</v>
      </c>
      <c r="J13" s="11">
        <f t="shared" si="5"/>
        <v>48.73596</v>
      </c>
      <c r="K13" s="20"/>
      <c r="L13" s="20"/>
      <c r="M13" s="20"/>
      <c r="N13" s="20"/>
      <c r="O13" s="20"/>
      <c r="P13" s="20"/>
      <c r="Q13" s="20"/>
      <c r="R13" s="20"/>
      <c r="S13" s="20">
        <v>29.99136</v>
      </c>
      <c r="T13" s="20">
        <v>18.7446</v>
      </c>
      <c r="U13" s="20"/>
      <c r="V13" s="20"/>
      <c r="W13" s="20"/>
      <c r="X13" s="20"/>
      <c r="Y13" s="20"/>
      <c r="Z13" s="20"/>
      <c r="AA13" s="29">
        <f t="shared" si="2"/>
        <v>-3.5527136788005e-15</v>
      </c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ht="25" customHeight="1" spans="1:256">
      <c r="A14" s="12">
        <v>7</v>
      </c>
      <c r="B14" s="13" t="s">
        <v>27</v>
      </c>
      <c r="C14" s="10"/>
      <c r="D14" s="10"/>
      <c r="E14" s="10"/>
      <c r="F14" s="10"/>
      <c r="G14" s="10"/>
      <c r="H14" s="14">
        <f t="shared" si="3"/>
        <v>60.09584</v>
      </c>
      <c r="I14" s="14">
        <f t="shared" si="4"/>
        <v>95.504924</v>
      </c>
      <c r="J14" s="11">
        <f t="shared" si="5"/>
        <v>155.600764</v>
      </c>
      <c r="K14" s="20">
        <v>51.18624</v>
      </c>
      <c r="L14" s="20">
        <v>89.936424</v>
      </c>
      <c r="M14" s="20"/>
      <c r="N14" s="20"/>
      <c r="O14" s="20"/>
      <c r="P14" s="20"/>
      <c r="Q14" s="20"/>
      <c r="R14" s="20"/>
      <c r="S14" s="20">
        <v>8.9096</v>
      </c>
      <c r="T14" s="20">
        <v>5.5685</v>
      </c>
      <c r="U14" s="20"/>
      <c r="V14" s="20"/>
      <c r="W14" s="20"/>
      <c r="X14" s="20"/>
      <c r="Y14" s="20"/>
      <c r="Z14" s="20"/>
      <c r="AA14" s="29">
        <f t="shared" si="2"/>
        <v>-1.77635683940025e-15</v>
      </c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ht="25" customHeight="1" spans="1:256">
      <c r="A15" s="12">
        <v>8</v>
      </c>
      <c r="B15" s="13" t="s">
        <v>28</v>
      </c>
      <c r="C15" s="10"/>
      <c r="D15" s="10"/>
      <c r="E15" s="10"/>
      <c r="F15" s="10"/>
      <c r="G15" s="10"/>
      <c r="H15" s="14">
        <f t="shared" si="3"/>
        <v>0</v>
      </c>
      <c r="I15" s="14">
        <f t="shared" si="4"/>
        <v>0</v>
      </c>
      <c r="J15" s="11">
        <f t="shared" si="5"/>
        <v>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9">
        <f t="shared" si="2"/>
        <v>0</v>
      </c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  <c r="IU15" s="28"/>
      <c r="IV15" s="28"/>
    </row>
    <row r="16" ht="25" customHeight="1" spans="1:256">
      <c r="A16" s="12">
        <v>9</v>
      </c>
      <c r="B16" s="13" t="s">
        <v>29</v>
      </c>
      <c r="C16" s="10"/>
      <c r="D16" s="10"/>
      <c r="E16" s="10"/>
      <c r="F16" s="10"/>
      <c r="G16" s="10"/>
      <c r="H16" s="14">
        <f t="shared" si="3"/>
        <v>1.68</v>
      </c>
      <c r="I16" s="14">
        <f t="shared" si="4"/>
        <v>1.05</v>
      </c>
      <c r="J16" s="11">
        <f t="shared" si="5"/>
        <v>2.73</v>
      </c>
      <c r="K16" s="20">
        <v>1.68</v>
      </c>
      <c r="L16" s="20">
        <v>1.05</v>
      </c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9">
        <f t="shared" si="2"/>
        <v>0</v>
      </c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  <c r="IU16" s="28"/>
      <c r="IV16" s="28"/>
    </row>
    <row r="17" ht="25" customHeight="1" spans="1:256">
      <c r="A17" s="12">
        <v>10</v>
      </c>
      <c r="B17" s="13" t="s">
        <v>30</v>
      </c>
      <c r="C17" s="10"/>
      <c r="D17" s="10"/>
      <c r="E17" s="10"/>
      <c r="F17" s="10"/>
      <c r="G17" s="10"/>
      <c r="H17" s="14">
        <f t="shared" si="3"/>
        <v>0</v>
      </c>
      <c r="I17" s="14">
        <f t="shared" si="4"/>
        <v>0</v>
      </c>
      <c r="J17" s="11">
        <f t="shared" si="5"/>
        <v>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9">
        <f t="shared" si="2"/>
        <v>0</v>
      </c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ht="25" customHeight="1" spans="1:256">
      <c r="A18" s="12">
        <v>11</v>
      </c>
      <c r="B18" s="13" t="s">
        <v>31</v>
      </c>
      <c r="C18" s="10"/>
      <c r="D18" s="10"/>
      <c r="E18" s="10"/>
      <c r="F18" s="10"/>
      <c r="G18" s="10"/>
      <c r="H18" s="14">
        <f t="shared" si="3"/>
        <v>0</v>
      </c>
      <c r="I18" s="14">
        <f t="shared" si="4"/>
        <v>0</v>
      </c>
      <c r="J18" s="11">
        <f t="shared" si="5"/>
        <v>0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9">
        <f t="shared" si="2"/>
        <v>0</v>
      </c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ht="25" customHeight="1" spans="1:256">
      <c r="A19" s="12">
        <v>12</v>
      </c>
      <c r="B19" s="13" t="s">
        <v>32</v>
      </c>
      <c r="C19" s="10"/>
      <c r="D19" s="10"/>
      <c r="E19" s="10"/>
      <c r="F19" s="10"/>
      <c r="G19" s="10"/>
      <c r="H19" s="14">
        <f t="shared" si="3"/>
        <v>78.4</v>
      </c>
      <c r="I19" s="14">
        <f t="shared" si="4"/>
        <v>49</v>
      </c>
      <c r="J19" s="11">
        <f t="shared" si="5"/>
        <v>127.4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>
        <v>78.4</v>
      </c>
      <c r="V19" s="20">
        <v>49</v>
      </c>
      <c r="W19" s="20"/>
      <c r="X19" s="20"/>
      <c r="Y19" s="20"/>
      <c r="Z19" s="20"/>
      <c r="AA19" s="29">
        <f t="shared" si="2"/>
        <v>0</v>
      </c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  <c r="IU19" s="28"/>
      <c r="IV19" s="28"/>
    </row>
    <row r="20" ht="25" customHeight="1" spans="1:256">
      <c r="A20" s="12">
        <v>13</v>
      </c>
      <c r="B20" s="13" t="s">
        <v>33</v>
      </c>
      <c r="C20" s="10"/>
      <c r="D20" s="10"/>
      <c r="E20" s="10"/>
      <c r="F20" s="10"/>
      <c r="G20" s="10"/>
      <c r="H20" s="14">
        <f t="shared" si="3"/>
        <v>0</v>
      </c>
      <c r="I20" s="14">
        <f t="shared" si="4"/>
        <v>0</v>
      </c>
      <c r="J20" s="11">
        <f t="shared" si="5"/>
        <v>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9">
        <f t="shared" si="2"/>
        <v>0</v>
      </c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</row>
    <row r="21" ht="25" customHeight="1" spans="1:256">
      <c r="A21" s="12">
        <v>14</v>
      </c>
      <c r="B21" s="13" t="s">
        <v>34</v>
      </c>
      <c r="C21" s="10"/>
      <c r="D21" s="10"/>
      <c r="E21" s="10"/>
      <c r="F21" s="10"/>
      <c r="G21" s="10"/>
      <c r="H21" s="14">
        <f t="shared" si="3"/>
        <v>0</v>
      </c>
      <c r="I21" s="14">
        <f t="shared" si="4"/>
        <v>0</v>
      </c>
      <c r="J21" s="11">
        <f t="shared" si="5"/>
        <v>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9">
        <f t="shared" si="2"/>
        <v>0</v>
      </c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</row>
    <row r="22" ht="25" customHeight="1" spans="1:256">
      <c r="A22" s="12">
        <v>15</v>
      </c>
      <c r="B22" s="13" t="s">
        <v>35</v>
      </c>
      <c r="C22" s="10"/>
      <c r="D22" s="10"/>
      <c r="E22" s="10"/>
      <c r="F22" s="10"/>
      <c r="G22" s="10"/>
      <c r="H22" s="14">
        <f t="shared" si="3"/>
        <v>789.751452</v>
      </c>
      <c r="I22" s="14">
        <f t="shared" si="4"/>
        <v>634.949436</v>
      </c>
      <c r="J22" s="11">
        <f t="shared" si="5"/>
        <v>1424.700888</v>
      </c>
      <c r="K22" s="20">
        <v>704.11383</v>
      </c>
      <c r="L22" s="20">
        <v>578.68548</v>
      </c>
      <c r="M22" s="20"/>
      <c r="N22" s="20"/>
      <c r="O22" s="20"/>
      <c r="P22" s="20"/>
      <c r="Q22" s="20">
        <v>73.83264</v>
      </c>
      <c r="R22" s="20">
        <v>46.1454</v>
      </c>
      <c r="S22" s="20">
        <v>11.804982</v>
      </c>
      <c r="T22" s="20">
        <v>10.118556</v>
      </c>
      <c r="U22" s="20"/>
      <c r="V22" s="20"/>
      <c r="W22" s="20"/>
      <c r="X22" s="20"/>
      <c r="Y22" s="20"/>
      <c r="Z22" s="20"/>
      <c r="AA22" s="29">
        <f t="shared" si="2"/>
        <v>3.14415160573844e-13</v>
      </c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/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/>
      <c r="IP22" s="28"/>
      <c r="IQ22" s="28"/>
      <c r="IR22" s="28"/>
      <c r="IS22" s="28"/>
      <c r="IT22" s="28"/>
      <c r="IU22" s="28"/>
      <c r="IV22" s="28"/>
    </row>
    <row r="23" ht="25" customHeight="1" spans="1:256">
      <c r="A23" s="12">
        <v>16</v>
      </c>
      <c r="B23" s="13" t="s">
        <v>36</v>
      </c>
      <c r="C23" s="10"/>
      <c r="D23" s="10"/>
      <c r="E23" s="10"/>
      <c r="F23" s="10"/>
      <c r="G23" s="10"/>
      <c r="H23" s="14">
        <f t="shared" si="3"/>
        <v>0</v>
      </c>
      <c r="I23" s="14">
        <f t="shared" si="4"/>
        <v>0</v>
      </c>
      <c r="J23" s="11">
        <f t="shared" si="5"/>
        <v>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9">
        <f t="shared" si="2"/>
        <v>0</v>
      </c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ht="25" customHeight="1" spans="1:256">
      <c r="A24" s="12">
        <v>17</v>
      </c>
      <c r="B24" s="13" t="s">
        <v>37</v>
      </c>
      <c r="C24" s="10"/>
      <c r="D24" s="10"/>
      <c r="E24" s="10"/>
      <c r="F24" s="10"/>
      <c r="G24" s="10"/>
      <c r="H24" s="14">
        <f t="shared" si="3"/>
        <v>293.265732</v>
      </c>
      <c r="I24" s="14">
        <f t="shared" si="4"/>
        <v>183.770628</v>
      </c>
      <c r="J24" s="11">
        <f t="shared" si="5"/>
        <v>477.03636</v>
      </c>
      <c r="K24" s="20">
        <v>291.2</v>
      </c>
      <c r="L24" s="20">
        <v>182</v>
      </c>
      <c r="M24" s="20">
        <v>2.065732</v>
      </c>
      <c r="N24" s="20">
        <v>1.770628</v>
      </c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9">
        <f t="shared" si="2"/>
        <v>1.37667655053519e-14</v>
      </c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ht="25" customHeight="1" spans="1:256">
      <c r="A25" s="12">
        <v>18</v>
      </c>
      <c r="B25" s="13" t="s">
        <v>38</v>
      </c>
      <c r="C25" s="10"/>
      <c r="D25" s="10"/>
      <c r="E25" s="10"/>
      <c r="F25" s="10"/>
      <c r="G25" s="10"/>
      <c r="H25" s="14">
        <f t="shared" si="3"/>
        <v>0</v>
      </c>
      <c r="I25" s="14">
        <f t="shared" si="4"/>
        <v>0</v>
      </c>
      <c r="J25" s="11">
        <f t="shared" si="5"/>
        <v>0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9">
        <f t="shared" si="2"/>
        <v>0</v>
      </c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  <c r="IU25" s="28"/>
      <c r="IV25" s="28"/>
    </row>
    <row r="26" ht="25" customHeight="1" spans="1:256">
      <c r="A26" s="12">
        <v>19</v>
      </c>
      <c r="B26" s="13" t="s">
        <v>39</v>
      </c>
      <c r="C26" s="10"/>
      <c r="D26" s="10"/>
      <c r="E26" s="10"/>
      <c r="F26" s="10"/>
      <c r="G26" s="10"/>
      <c r="H26" s="14">
        <f t="shared" si="3"/>
        <v>6.048</v>
      </c>
      <c r="I26" s="14">
        <f t="shared" si="4"/>
        <v>3.78</v>
      </c>
      <c r="J26" s="11">
        <f t="shared" si="5"/>
        <v>9.828</v>
      </c>
      <c r="K26" s="20"/>
      <c r="L26" s="20"/>
      <c r="M26" s="20"/>
      <c r="N26" s="20"/>
      <c r="O26" s="20">
        <v>6.048</v>
      </c>
      <c r="P26" s="20">
        <v>3.78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9">
        <f t="shared" si="2"/>
        <v>-4.44089209850063e-16</v>
      </c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  <c r="DH26" s="28"/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  <c r="IU26" s="28"/>
      <c r="IV26" s="28"/>
    </row>
    <row r="27" ht="25" customHeight="1" spans="1:256">
      <c r="A27" s="12">
        <v>20</v>
      </c>
      <c r="B27" s="13" t="s">
        <v>40</v>
      </c>
      <c r="C27" s="10"/>
      <c r="D27" s="10"/>
      <c r="E27" s="10"/>
      <c r="F27" s="10"/>
      <c r="G27" s="10"/>
      <c r="H27" s="14">
        <f t="shared" si="3"/>
        <v>524.90704</v>
      </c>
      <c r="I27" s="14">
        <f t="shared" si="4"/>
        <v>328.0669</v>
      </c>
      <c r="J27" s="11">
        <f t="shared" si="5"/>
        <v>852.97394</v>
      </c>
      <c r="K27" s="20">
        <v>86.6656</v>
      </c>
      <c r="L27" s="20">
        <v>54.166</v>
      </c>
      <c r="M27" s="20">
        <v>392.6048</v>
      </c>
      <c r="N27" s="20">
        <v>245.378</v>
      </c>
      <c r="O27" s="20">
        <v>43.58144</v>
      </c>
      <c r="P27" s="20">
        <v>27.2384</v>
      </c>
      <c r="Q27" s="20"/>
      <c r="R27" s="20"/>
      <c r="S27" s="20">
        <v>2.0552</v>
      </c>
      <c r="T27" s="20">
        <v>1.2845</v>
      </c>
      <c r="U27" s="20"/>
      <c r="V27" s="20"/>
      <c r="W27" s="20"/>
      <c r="X27" s="20"/>
      <c r="Y27" s="20"/>
      <c r="Z27" s="20"/>
      <c r="AA27" s="29">
        <f t="shared" si="2"/>
        <v>-1.23900889548167e-13</v>
      </c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</row>
    <row r="28" spans="1:27">
      <c r="A28" s="1" t="s">
        <v>96</v>
      </c>
      <c r="B28" s="17" t="s">
        <v>97</v>
      </c>
      <c r="C28" s="17"/>
      <c r="D28" s="17"/>
      <c r="E28" s="17"/>
      <c r="F28" s="17"/>
      <c r="G28" s="17"/>
      <c r="H28" s="17"/>
      <c r="I28" s="17"/>
      <c r="J28" s="21"/>
      <c r="K28" s="17"/>
      <c r="L28" s="17"/>
      <c r="M28" s="17"/>
      <c r="N28" s="17"/>
      <c r="Q28" s="27"/>
      <c r="AA28" s="29">
        <f t="shared" si="2"/>
        <v>0</v>
      </c>
    </row>
    <row r="29" spans="2:27">
      <c r="B29" s="17" t="s">
        <v>98</v>
      </c>
      <c r="C29" s="17"/>
      <c r="D29" s="17"/>
      <c r="E29" s="17"/>
      <c r="F29" s="17"/>
      <c r="G29" s="17"/>
      <c r="H29" s="17"/>
      <c r="I29" s="17"/>
      <c r="J29" s="21"/>
      <c r="K29" s="17"/>
      <c r="L29" s="17"/>
      <c r="M29" s="17"/>
      <c r="N29" s="17"/>
      <c r="AA29" s="29">
        <f t="shared" si="2"/>
        <v>0</v>
      </c>
    </row>
    <row r="30" spans="2:27">
      <c r="B30" s="4" t="s">
        <v>99</v>
      </c>
      <c r="C30" s="4"/>
      <c r="D30" s="4"/>
      <c r="E30" s="4"/>
      <c r="F30" s="4"/>
      <c r="G30" s="4"/>
      <c r="H30" s="4"/>
      <c r="I30" s="4"/>
      <c r="J30" s="19"/>
      <c r="K30" s="4"/>
      <c r="L30" s="4"/>
      <c r="M30" s="4"/>
      <c r="N30" s="4"/>
      <c r="AA30" s="29">
        <f t="shared" si="2"/>
        <v>0</v>
      </c>
    </row>
    <row r="31" spans="27:27">
      <c r="AA31" s="29">
        <f t="shared" si="2"/>
        <v>0</v>
      </c>
    </row>
    <row r="32" spans="11:27">
      <c r="K32" s="22"/>
      <c r="L32" s="22"/>
      <c r="M32" s="22"/>
      <c r="AA32" s="29">
        <f t="shared" si="2"/>
        <v>0</v>
      </c>
    </row>
    <row r="35" spans="11:13">
      <c r="K35" s="23"/>
      <c r="L35" s="23"/>
      <c r="M35" s="23"/>
    </row>
    <row r="37" spans="14:14">
      <c r="N37" s="24"/>
    </row>
  </sheetData>
  <mergeCells count="25">
    <mergeCell ref="A2:Z2"/>
    <mergeCell ref="F3:G3"/>
    <mergeCell ref="C4:E4"/>
    <mergeCell ref="F4:G4"/>
    <mergeCell ref="K4:Z4"/>
    <mergeCell ref="K5:L5"/>
    <mergeCell ref="M5:N5"/>
    <mergeCell ref="O5:P5"/>
    <mergeCell ref="Q5:R5"/>
    <mergeCell ref="S5:T5"/>
    <mergeCell ref="U5:V5"/>
    <mergeCell ref="W5:X5"/>
    <mergeCell ref="Y5:Z5"/>
    <mergeCell ref="A7:B7"/>
    <mergeCell ref="B28:N28"/>
    <mergeCell ref="B29:N29"/>
    <mergeCell ref="B30:N30"/>
    <mergeCell ref="A4:A6"/>
    <mergeCell ref="B4:B6"/>
    <mergeCell ref="C5:C6"/>
    <mergeCell ref="D5:D6"/>
    <mergeCell ref="E5:E6"/>
    <mergeCell ref="F5:F6"/>
    <mergeCell ref="G5:G6"/>
    <mergeCell ref="H4:J5"/>
  </mergeCells>
  <pageMargins left="0.707638888888889" right="0.707638888888889" top="0.747916666666667" bottom="0.747916666666667" header="0.313888888888889" footer="0.313888888888889"/>
  <pageSetup paperSize="8" scale="6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0"/>
  <sheetViews>
    <sheetView zoomScale="75" zoomScaleNormal="75" workbookViewId="0">
      <selection activeCell="R18" sqref="R18"/>
    </sheetView>
  </sheetViews>
  <sheetFormatPr defaultColWidth="9" defaultRowHeight="14.25"/>
  <cols>
    <col min="1" max="1" width="6.58333333333333" customWidth="1"/>
    <col min="2" max="2" width="8.33333333333333" customWidth="1"/>
    <col min="3" max="3" width="14" customWidth="1"/>
    <col min="4" max="4" width="16.8333333333333" customWidth="1"/>
    <col min="5" max="7" width="15.8333333333333" customWidth="1"/>
    <col min="8" max="13" width="14.8333333333333" customWidth="1"/>
    <col min="14" max="16" width="13.75" customWidth="1"/>
    <col min="17" max="17" width="12.0833333333333" customWidth="1"/>
    <col min="18" max="18" width="17" customWidth="1"/>
    <col min="19" max="20" width="15.5833333333333" customWidth="1"/>
    <col min="21" max="21" width="12.8333333333333" customWidth="1"/>
    <col min="22" max="22" width="12.3333333333333" customWidth="1"/>
    <col min="23" max="23" width="12.8333333333333" customWidth="1"/>
    <col min="24" max="24" width="18.3333333333333" hidden="1" customWidth="1"/>
    <col min="25" max="26" width="12.5" hidden="1" customWidth="1"/>
    <col min="27" max="27" width="20.8333333333333" hidden="1" customWidth="1"/>
    <col min="28" max="28" width="15.5833333333333" hidden="1" customWidth="1"/>
    <col min="29" max="29" width="18.25" hidden="1" customWidth="1"/>
    <col min="30" max="30" width="9" hidden="1" customWidth="1"/>
  </cols>
  <sheetData>
    <row r="1" ht="31" customHeight="1" spans="1:3">
      <c r="A1" s="34" t="s">
        <v>45</v>
      </c>
      <c r="B1" s="34"/>
      <c r="C1" s="34"/>
    </row>
    <row r="2" s="31" customFormat="1" ht="31.5" spans="1:23">
      <c r="A2" s="35" t="s">
        <v>100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ht="34" customHeight="1" spans="1:23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W3" s="59" t="s">
        <v>2</v>
      </c>
    </row>
    <row r="4" ht="36" customHeight="1" spans="1:23">
      <c r="A4" s="37" t="s">
        <v>3</v>
      </c>
      <c r="B4" s="38" t="s">
        <v>4</v>
      </c>
      <c r="C4" s="39" t="s">
        <v>47</v>
      </c>
      <c r="D4" s="40" t="s">
        <v>48</v>
      </c>
      <c r="E4" s="40" t="s">
        <v>101</v>
      </c>
      <c r="F4" s="41" t="s">
        <v>9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57"/>
    </row>
    <row r="5" ht="36" customHeight="1" spans="1:23">
      <c r="A5" s="37"/>
      <c r="B5" s="38"/>
      <c r="C5" s="43"/>
      <c r="D5" s="40"/>
      <c r="E5" s="40"/>
      <c r="F5" s="44" t="s">
        <v>20</v>
      </c>
      <c r="G5" s="45"/>
      <c r="H5" s="44" t="s">
        <v>10</v>
      </c>
      <c r="I5" s="45"/>
      <c r="J5" s="41" t="s">
        <v>11</v>
      </c>
      <c r="K5" s="57"/>
      <c r="L5" s="41" t="s">
        <v>12</v>
      </c>
      <c r="M5" s="57"/>
      <c r="N5" s="41" t="s">
        <v>13</v>
      </c>
      <c r="O5" s="57"/>
      <c r="P5" s="41" t="s">
        <v>14</v>
      </c>
      <c r="Q5" s="57"/>
      <c r="R5" s="41" t="s">
        <v>15</v>
      </c>
      <c r="S5" s="57"/>
      <c r="T5" s="41" t="s">
        <v>16</v>
      </c>
      <c r="U5" s="57"/>
      <c r="V5" s="41" t="s">
        <v>17</v>
      </c>
      <c r="W5" s="57"/>
    </row>
    <row r="6" s="32" customFormat="1" ht="42" customHeight="1" spans="1:23">
      <c r="A6" s="37"/>
      <c r="B6" s="38"/>
      <c r="C6" s="46"/>
      <c r="D6" s="40"/>
      <c r="E6" s="40"/>
      <c r="F6" s="40" t="s">
        <v>18</v>
      </c>
      <c r="G6" s="40" t="s">
        <v>19</v>
      </c>
      <c r="H6" s="40" t="s">
        <v>18</v>
      </c>
      <c r="I6" s="40" t="s">
        <v>19</v>
      </c>
      <c r="J6" s="40" t="s">
        <v>18</v>
      </c>
      <c r="K6" s="40" t="s">
        <v>19</v>
      </c>
      <c r="L6" s="40" t="s">
        <v>18</v>
      </c>
      <c r="M6" s="40" t="s">
        <v>19</v>
      </c>
      <c r="N6" s="40" t="s">
        <v>18</v>
      </c>
      <c r="O6" s="40" t="s">
        <v>19</v>
      </c>
      <c r="P6" s="40" t="s">
        <v>18</v>
      </c>
      <c r="Q6" s="40" t="s">
        <v>19</v>
      </c>
      <c r="R6" s="40" t="s">
        <v>18</v>
      </c>
      <c r="S6" s="40" t="s">
        <v>19</v>
      </c>
      <c r="T6" s="40" t="s">
        <v>18</v>
      </c>
      <c r="U6" s="40" t="s">
        <v>19</v>
      </c>
      <c r="V6" s="40" t="s">
        <v>18</v>
      </c>
      <c r="W6" s="40" t="s">
        <v>19</v>
      </c>
    </row>
    <row r="7" s="33" customFormat="1" ht="36" customHeight="1" spans="1:29">
      <c r="A7" s="47" t="s">
        <v>20</v>
      </c>
      <c r="B7" s="48"/>
      <c r="C7" s="49" t="e">
        <f>SUM(C8:C27)</f>
        <v>#REF!</v>
      </c>
      <c r="D7" s="49">
        <f>SUM(D8:D27)</f>
        <v>0</v>
      </c>
      <c r="E7" s="49" t="e">
        <f>SUM(E8:E27)</f>
        <v>#REF!</v>
      </c>
      <c r="F7" s="49" t="e">
        <f>SUM(F8:F27)</f>
        <v>#REF!</v>
      </c>
      <c r="G7" s="49" t="e">
        <f>SUM(G8:G27)</f>
        <v>#REF!</v>
      </c>
      <c r="H7" s="49" t="e">
        <f t="shared" ref="H7:W7" si="0">SUM(H8:H27)</f>
        <v>#REF!</v>
      </c>
      <c r="I7" s="49" t="e">
        <f t="shared" si="0"/>
        <v>#REF!</v>
      </c>
      <c r="J7" s="49" t="e">
        <f t="shared" si="0"/>
        <v>#REF!</v>
      </c>
      <c r="K7" s="49" t="e">
        <f t="shared" si="0"/>
        <v>#REF!</v>
      </c>
      <c r="L7" s="49" t="e">
        <f t="shared" si="0"/>
        <v>#REF!</v>
      </c>
      <c r="M7" s="49" t="e">
        <f t="shared" si="0"/>
        <v>#REF!</v>
      </c>
      <c r="N7" s="49" t="e">
        <f t="shared" si="0"/>
        <v>#REF!</v>
      </c>
      <c r="O7" s="49" t="e">
        <f t="shared" si="0"/>
        <v>#REF!</v>
      </c>
      <c r="P7" s="49" t="e">
        <f t="shared" si="0"/>
        <v>#REF!</v>
      </c>
      <c r="Q7" s="49" t="e">
        <f t="shared" si="0"/>
        <v>#REF!</v>
      </c>
      <c r="R7" s="49" t="e">
        <f t="shared" si="0"/>
        <v>#REF!</v>
      </c>
      <c r="S7" s="49" t="e">
        <f t="shared" si="0"/>
        <v>#REF!</v>
      </c>
      <c r="T7" s="49" t="e">
        <f t="shared" si="0"/>
        <v>#REF!</v>
      </c>
      <c r="U7" s="49" t="e">
        <f t="shared" si="0"/>
        <v>#REF!</v>
      </c>
      <c r="V7" s="55" t="e">
        <f t="shared" si="0"/>
        <v>#REF!</v>
      </c>
      <c r="W7" s="49" t="e">
        <f t="shared" si="0"/>
        <v>#REF!</v>
      </c>
      <c r="X7" s="33" t="e">
        <f>#REF!-#REF!-D7-E7</f>
        <v>#REF!</v>
      </c>
      <c r="Y7" s="33">
        <f>D7-[1]核减表!J7</f>
        <v>-4416.723702</v>
      </c>
      <c r="Z7" s="33" t="e">
        <f>E7-[1]地市拨付表!Q7</f>
        <v>#REF!</v>
      </c>
      <c r="AA7" s="33" t="e">
        <f>H7-[1]地市拨付表!R7</f>
        <v>#REF!</v>
      </c>
      <c r="AB7" s="33" t="e">
        <f t="shared" ref="AB7:AB27" si="1">E7-H7-I7-J7-K7-L7-M7-N7-O7-P7-Q7-R7-S7-T7-U7-V7-W7</f>
        <v>#REF!</v>
      </c>
      <c r="AC7" s="33" t="e">
        <f>E7-H7-I7-J7-K7-L7-M7-N7-O7-P7-Q7-R7-S7-T7-U7-V7-W7</f>
        <v>#REF!</v>
      </c>
    </row>
    <row r="8" s="33" customFormat="1" ht="36" customHeight="1" spans="1:29">
      <c r="A8" s="50">
        <v>1</v>
      </c>
      <c r="B8" s="51" t="s">
        <v>21</v>
      </c>
      <c r="C8" s="52" t="e">
        <f>#REF!</f>
        <v>#REF!</v>
      </c>
      <c r="D8" s="53">
        <f>第四季度第二批核减表总表!J8</f>
        <v>0</v>
      </c>
      <c r="E8" s="49" t="e">
        <f>C8-D8</f>
        <v>#REF!</v>
      </c>
      <c r="F8" s="54" t="e">
        <f>H8+J8+L8+N8+P8+R8+T8+V8</f>
        <v>#REF!</v>
      </c>
      <c r="G8" s="54" t="e">
        <f>I8+K8+M8+O8+Q8+S8+U8+W8</f>
        <v>#REF!</v>
      </c>
      <c r="H8" s="53" t="e">
        <f>#REF!-第四季度第二批核减表总表!K8</f>
        <v>#REF!</v>
      </c>
      <c r="I8" s="53" t="e">
        <f>#REF!-第四季度第二批核减表总表!L8</f>
        <v>#REF!</v>
      </c>
      <c r="J8" s="53" t="e">
        <f>#REF!-第四季度第二批核减表总表!M8</f>
        <v>#REF!</v>
      </c>
      <c r="K8" s="53" t="e">
        <f>#REF!-第四季度第二批核减表总表!N8</f>
        <v>#REF!</v>
      </c>
      <c r="L8" s="53" t="e">
        <f>#REF!-第四季度第二批核减表总表!O8</f>
        <v>#REF!</v>
      </c>
      <c r="M8" s="53" t="e">
        <f>#REF!-第四季度第二批核减表总表!P8</f>
        <v>#REF!</v>
      </c>
      <c r="N8" s="53" t="e">
        <f>#REF!-第四季度第二批核减表总表!Q8</f>
        <v>#REF!</v>
      </c>
      <c r="O8" s="53" t="e">
        <f>#REF!-第四季度第二批核减表总表!R8</f>
        <v>#REF!</v>
      </c>
      <c r="P8" s="53" t="e">
        <f>#REF!-第四季度第二批核减表总表!S8</f>
        <v>#REF!</v>
      </c>
      <c r="Q8" s="53" t="e">
        <f>#REF!-第四季度第二批核减表总表!T8</f>
        <v>#REF!</v>
      </c>
      <c r="R8" s="53" t="e">
        <f>#REF!-第四季度第二批核减表总表!U8</f>
        <v>#REF!</v>
      </c>
      <c r="S8" s="53" t="e">
        <f>#REF!-第四季度第二批核减表总表!V8</f>
        <v>#REF!</v>
      </c>
      <c r="T8" s="53" t="e">
        <f>#REF!-第四季度第二批核减表总表!W8</f>
        <v>#REF!</v>
      </c>
      <c r="U8" s="53" t="e">
        <f>#REF!-第四季度第二批核减表总表!X8</f>
        <v>#REF!</v>
      </c>
      <c r="V8" s="53" t="e">
        <f>#REF!-第四季度第二批核减表总表!Y8</f>
        <v>#REF!</v>
      </c>
      <c r="W8" s="53" t="e">
        <f>#REF!-第四季度第二批核减表总表!Z8</f>
        <v>#REF!</v>
      </c>
      <c r="X8" s="33" t="e">
        <f>#REF!-#REF!-D8-E8</f>
        <v>#REF!</v>
      </c>
      <c r="Y8" s="33">
        <f>D8-[1]核减表!J8</f>
        <v>-0.0018</v>
      </c>
      <c r="Z8" s="33" t="e">
        <f>E8-[1]地市拨付表!Q8</f>
        <v>#REF!</v>
      </c>
      <c r="AA8" s="33" t="e">
        <f>H8-[1]地市拨付表!R8</f>
        <v>#REF!</v>
      </c>
      <c r="AB8" s="33" t="e">
        <f t="shared" si="1"/>
        <v>#REF!</v>
      </c>
      <c r="AC8" s="33" t="e">
        <f t="shared" ref="AC8:AC27" si="2">E8-H8-I8-J8-K8-L8-M8-N8-O8-P8-Q8-R8-S8-T8-U8-V8-W8</f>
        <v>#REF!</v>
      </c>
    </row>
    <row r="9" s="33" customFormat="1" ht="36" customHeight="1" spans="1:29">
      <c r="A9" s="50">
        <v>2</v>
      </c>
      <c r="B9" s="51" t="s">
        <v>22</v>
      </c>
      <c r="C9" s="52" t="e">
        <f>#REF!</f>
        <v>#REF!</v>
      </c>
      <c r="D9" s="53">
        <f>第四季度第二批核减表总表!J9</f>
        <v>0</v>
      </c>
      <c r="E9" s="49" t="e">
        <f t="shared" ref="E9:E27" si="3">C9-D9</f>
        <v>#REF!</v>
      </c>
      <c r="F9" s="54" t="e">
        <f t="shared" ref="F9:G27" si="4">H9+J9+L9+N9+P9+R9+T9+V9</f>
        <v>#REF!</v>
      </c>
      <c r="G9" s="54" t="e">
        <f t="shared" si="4"/>
        <v>#REF!</v>
      </c>
      <c r="H9" s="53" t="e">
        <f>#REF!-第四季度第二批核减表总表!K9</f>
        <v>#REF!</v>
      </c>
      <c r="I9" s="53" t="e">
        <f>#REF!-第四季度第二批核减表总表!L9</f>
        <v>#REF!</v>
      </c>
      <c r="J9" s="53" t="e">
        <f>#REF!-第四季度第二批核减表总表!M9</f>
        <v>#REF!</v>
      </c>
      <c r="K9" s="53" t="e">
        <f>#REF!-第四季度第二批核减表总表!N9</f>
        <v>#REF!</v>
      </c>
      <c r="L9" s="53" t="e">
        <f>#REF!-第四季度第二批核减表总表!O9</f>
        <v>#REF!</v>
      </c>
      <c r="M9" s="53" t="e">
        <f>#REF!-第四季度第二批核减表总表!P9</f>
        <v>#REF!</v>
      </c>
      <c r="N9" s="53" t="e">
        <f>#REF!-第四季度第二批核减表总表!Q9</f>
        <v>#REF!</v>
      </c>
      <c r="O9" s="53" t="e">
        <f>#REF!-第四季度第二批核减表总表!R9</f>
        <v>#REF!</v>
      </c>
      <c r="P9" s="53" t="e">
        <f>#REF!-第四季度第二批核减表总表!S9</f>
        <v>#REF!</v>
      </c>
      <c r="Q9" s="53" t="e">
        <f>#REF!-第四季度第二批核减表总表!T9</f>
        <v>#REF!</v>
      </c>
      <c r="R9" s="53" t="e">
        <f>#REF!-第四季度第二批核减表总表!U9</f>
        <v>#REF!</v>
      </c>
      <c r="S9" s="53" t="e">
        <f>#REF!-第四季度第二批核减表总表!V9</f>
        <v>#REF!</v>
      </c>
      <c r="T9" s="53" t="e">
        <f>#REF!-第四季度第二批核减表总表!W9</f>
        <v>#REF!</v>
      </c>
      <c r="U9" s="53" t="e">
        <f>#REF!-第四季度第二批核减表总表!X9</f>
        <v>#REF!</v>
      </c>
      <c r="V9" s="53" t="e">
        <f>#REF!-第四季度第二批核减表总表!Y9</f>
        <v>#REF!</v>
      </c>
      <c r="W9" s="53" t="e">
        <f>#REF!-第四季度第二批核减表总表!Z9</f>
        <v>#REF!</v>
      </c>
      <c r="X9" s="33" t="e">
        <f>#REF!-#REF!-D9-E9</f>
        <v>#REF!</v>
      </c>
      <c r="Y9" s="33">
        <f>D9-[1]核减表!J9</f>
        <v>-0.4641</v>
      </c>
      <c r="Z9" s="33" t="e">
        <f>E9-[1]地市拨付表!Q9</f>
        <v>#REF!</v>
      </c>
      <c r="AA9" s="33" t="e">
        <f>H9-[1]地市拨付表!R9</f>
        <v>#REF!</v>
      </c>
      <c r="AB9" s="33" t="e">
        <f t="shared" si="1"/>
        <v>#REF!</v>
      </c>
      <c r="AC9" s="33" t="e">
        <f t="shared" si="2"/>
        <v>#REF!</v>
      </c>
    </row>
    <row r="10" s="33" customFormat="1" ht="36" customHeight="1" spans="1:29">
      <c r="A10" s="50">
        <v>3</v>
      </c>
      <c r="B10" s="51" t="s">
        <v>23</v>
      </c>
      <c r="C10" s="52" t="e">
        <f>#REF!</f>
        <v>#REF!</v>
      </c>
      <c r="D10" s="53">
        <f>第四季度第二批核减表总表!J10</f>
        <v>0</v>
      </c>
      <c r="E10" s="49" t="e">
        <f t="shared" si="3"/>
        <v>#REF!</v>
      </c>
      <c r="F10" s="54" t="e">
        <f t="shared" si="4"/>
        <v>#REF!</v>
      </c>
      <c r="G10" s="54" t="e">
        <f t="shared" si="4"/>
        <v>#REF!</v>
      </c>
      <c r="H10" s="53" t="e">
        <f>#REF!-第四季度第二批核减表总表!K10</f>
        <v>#REF!</v>
      </c>
      <c r="I10" s="53" t="e">
        <f>#REF!-第四季度第二批核减表总表!L10</f>
        <v>#REF!</v>
      </c>
      <c r="J10" s="53" t="e">
        <f>#REF!-第四季度第二批核减表总表!M10</f>
        <v>#REF!</v>
      </c>
      <c r="K10" s="53" t="e">
        <f>#REF!-第四季度第二批核减表总表!N10</f>
        <v>#REF!</v>
      </c>
      <c r="L10" s="53" t="e">
        <f>#REF!-第四季度第二批核减表总表!O10</f>
        <v>#REF!</v>
      </c>
      <c r="M10" s="53" t="e">
        <f>#REF!-第四季度第二批核减表总表!P10</f>
        <v>#REF!</v>
      </c>
      <c r="N10" s="53" t="e">
        <f>#REF!-第四季度第二批核减表总表!Q10</f>
        <v>#REF!</v>
      </c>
      <c r="O10" s="53" t="e">
        <f>#REF!-第四季度第二批核减表总表!R10</f>
        <v>#REF!</v>
      </c>
      <c r="P10" s="53" t="e">
        <f>#REF!-第四季度第二批核减表总表!S10</f>
        <v>#REF!</v>
      </c>
      <c r="Q10" s="53" t="e">
        <f>#REF!-第四季度第二批核减表总表!T10</f>
        <v>#REF!</v>
      </c>
      <c r="R10" s="53" t="e">
        <f>#REF!-第四季度第二批核减表总表!U10</f>
        <v>#REF!</v>
      </c>
      <c r="S10" s="53" t="e">
        <f>#REF!-第四季度第二批核减表总表!V10</f>
        <v>#REF!</v>
      </c>
      <c r="T10" s="53" t="e">
        <f>#REF!-第四季度第二批核减表总表!W10</f>
        <v>#REF!</v>
      </c>
      <c r="U10" s="53" t="e">
        <f>#REF!-第四季度第二批核减表总表!X10</f>
        <v>#REF!</v>
      </c>
      <c r="V10" s="53" t="e">
        <f>#REF!-第四季度第二批核减表总表!Y10</f>
        <v>#REF!</v>
      </c>
      <c r="W10" s="53" t="e">
        <f>#REF!-第四季度第二批核减表总表!Z10</f>
        <v>#REF!</v>
      </c>
      <c r="X10" s="33" t="e">
        <f>#REF!-#REF!-D10-E10</f>
        <v>#REF!</v>
      </c>
      <c r="Y10" s="33">
        <f>D10-[1]核减表!J10</f>
        <v>0</v>
      </c>
      <c r="Z10" s="33" t="e">
        <f>E10-[1]地市拨付表!Q10</f>
        <v>#REF!</v>
      </c>
      <c r="AA10" s="33" t="e">
        <f>H10-[1]地市拨付表!R10</f>
        <v>#REF!</v>
      </c>
      <c r="AB10" s="33" t="e">
        <f t="shared" si="1"/>
        <v>#REF!</v>
      </c>
      <c r="AC10" s="33" t="e">
        <f t="shared" si="2"/>
        <v>#REF!</v>
      </c>
    </row>
    <row r="11" s="33" customFormat="1" ht="36" customHeight="1" spans="1:29">
      <c r="A11" s="50">
        <v>4</v>
      </c>
      <c r="B11" s="51" t="s">
        <v>24</v>
      </c>
      <c r="C11" s="52" t="e">
        <f>#REF!</f>
        <v>#REF!</v>
      </c>
      <c r="D11" s="53">
        <f>第四季度第二批核减表总表!J11</f>
        <v>0</v>
      </c>
      <c r="E11" s="49" t="e">
        <f t="shared" si="3"/>
        <v>#REF!</v>
      </c>
      <c r="F11" s="54" t="e">
        <f t="shared" si="4"/>
        <v>#REF!</v>
      </c>
      <c r="G11" s="54" t="e">
        <f t="shared" si="4"/>
        <v>#REF!</v>
      </c>
      <c r="H11" s="53" t="e">
        <f>#REF!-第四季度第二批核减表总表!K11</f>
        <v>#REF!</v>
      </c>
      <c r="I11" s="53" t="e">
        <f>#REF!-第四季度第二批核减表总表!L11</f>
        <v>#REF!</v>
      </c>
      <c r="J11" s="53" t="e">
        <f>#REF!-第四季度第二批核减表总表!M11</f>
        <v>#REF!</v>
      </c>
      <c r="K11" s="53" t="e">
        <f>#REF!-第四季度第二批核减表总表!N11</f>
        <v>#REF!</v>
      </c>
      <c r="L11" s="53" t="e">
        <f>#REF!-第四季度第二批核减表总表!O11</f>
        <v>#REF!</v>
      </c>
      <c r="M11" s="53" t="e">
        <f>#REF!-第四季度第二批核减表总表!P11</f>
        <v>#REF!</v>
      </c>
      <c r="N11" s="53" t="e">
        <f>#REF!-第四季度第二批核减表总表!Q11</f>
        <v>#REF!</v>
      </c>
      <c r="O11" s="53" t="e">
        <f>#REF!-第四季度第二批核减表总表!R11</f>
        <v>#REF!</v>
      </c>
      <c r="P11" s="53" t="e">
        <f>#REF!-第四季度第二批核减表总表!S11</f>
        <v>#REF!</v>
      </c>
      <c r="Q11" s="53" t="e">
        <f>#REF!-第四季度第二批核减表总表!T11</f>
        <v>#REF!</v>
      </c>
      <c r="R11" s="53" t="e">
        <f>#REF!-第四季度第二批核减表总表!U11</f>
        <v>#REF!</v>
      </c>
      <c r="S11" s="53" t="e">
        <f>#REF!-第四季度第二批核减表总表!V11</f>
        <v>#REF!</v>
      </c>
      <c r="T11" s="53" t="e">
        <f>#REF!-第四季度第二批核减表总表!W11</f>
        <v>#REF!</v>
      </c>
      <c r="U11" s="53" t="e">
        <f>#REF!-第四季度第二批核减表总表!X11</f>
        <v>#REF!</v>
      </c>
      <c r="V11" s="53" t="e">
        <f>#REF!-第四季度第二批核减表总表!Y11</f>
        <v>#REF!</v>
      </c>
      <c r="W11" s="53" t="e">
        <f>#REF!-第四季度第二批核减表总表!Z11</f>
        <v>#REF!</v>
      </c>
      <c r="X11" s="33" t="e">
        <f>#REF!-#REF!-D11-E11</f>
        <v>#REF!</v>
      </c>
      <c r="Y11" s="33">
        <f>D11-[1]核减表!J11</f>
        <v>0</v>
      </c>
      <c r="Z11" s="33" t="e">
        <f>E11-[1]地市拨付表!Q11</f>
        <v>#REF!</v>
      </c>
      <c r="AA11" s="33" t="e">
        <f>H11-[1]地市拨付表!R11</f>
        <v>#REF!</v>
      </c>
      <c r="AB11" s="33" t="e">
        <f t="shared" si="1"/>
        <v>#REF!</v>
      </c>
      <c r="AC11" s="33" t="e">
        <f t="shared" si="2"/>
        <v>#REF!</v>
      </c>
    </row>
    <row r="12" s="33" customFormat="1" ht="36" customHeight="1" spans="1:29">
      <c r="A12" s="50">
        <v>5</v>
      </c>
      <c r="B12" s="51" t="s">
        <v>25</v>
      </c>
      <c r="C12" s="52" t="e">
        <f>#REF!</f>
        <v>#REF!</v>
      </c>
      <c r="D12" s="53">
        <f>第四季度第二批核减表总表!J12</f>
        <v>0</v>
      </c>
      <c r="E12" s="49" t="e">
        <f t="shared" si="3"/>
        <v>#REF!</v>
      </c>
      <c r="F12" s="54" t="e">
        <f t="shared" si="4"/>
        <v>#REF!</v>
      </c>
      <c r="G12" s="54" t="e">
        <f t="shared" si="4"/>
        <v>#REF!</v>
      </c>
      <c r="H12" s="53" t="e">
        <f>#REF!-第四季度第二批核减表总表!K12</f>
        <v>#REF!</v>
      </c>
      <c r="I12" s="53" t="e">
        <f>#REF!-第四季度第二批核减表总表!L12</f>
        <v>#REF!</v>
      </c>
      <c r="J12" s="53" t="e">
        <f>#REF!-第四季度第二批核减表总表!M12</f>
        <v>#REF!</v>
      </c>
      <c r="K12" s="53" t="e">
        <f>#REF!-第四季度第二批核减表总表!N12</f>
        <v>#REF!</v>
      </c>
      <c r="L12" s="53" t="e">
        <f>#REF!-第四季度第二批核减表总表!O12</f>
        <v>#REF!</v>
      </c>
      <c r="M12" s="53" t="e">
        <f>#REF!-第四季度第二批核减表总表!P12</f>
        <v>#REF!</v>
      </c>
      <c r="N12" s="53" t="e">
        <f>#REF!-第四季度第二批核减表总表!Q12</f>
        <v>#REF!</v>
      </c>
      <c r="O12" s="53" t="e">
        <f>#REF!-第四季度第二批核减表总表!R12</f>
        <v>#REF!</v>
      </c>
      <c r="P12" s="53" t="e">
        <f>#REF!-第四季度第二批核减表总表!S12</f>
        <v>#REF!</v>
      </c>
      <c r="Q12" s="53" t="e">
        <f>#REF!-第四季度第二批核减表总表!T12</f>
        <v>#REF!</v>
      </c>
      <c r="R12" s="53" t="e">
        <f>#REF!-第四季度第二批核减表总表!U12</f>
        <v>#REF!</v>
      </c>
      <c r="S12" s="53" t="e">
        <f>#REF!-第四季度第二批核减表总表!V12</f>
        <v>#REF!</v>
      </c>
      <c r="T12" s="53" t="e">
        <f>#REF!-第四季度第二批核减表总表!W12</f>
        <v>#REF!</v>
      </c>
      <c r="U12" s="53" t="e">
        <f>#REF!-第四季度第二批核减表总表!X12</f>
        <v>#REF!</v>
      </c>
      <c r="V12" s="53" t="e">
        <f>#REF!-第四季度第二批核减表总表!Y12</f>
        <v>#REF!</v>
      </c>
      <c r="W12" s="53" t="e">
        <f>#REF!-第四季度第二批核减表总表!Z12</f>
        <v>#REF!</v>
      </c>
      <c r="X12" s="33" t="e">
        <f>#REF!-#REF!-D12-E12</f>
        <v>#REF!</v>
      </c>
      <c r="Y12" s="33">
        <f>D12-[1]核减表!J12</f>
        <v>0</v>
      </c>
      <c r="Z12" s="33" t="e">
        <f>E12-[1]地市拨付表!Q12</f>
        <v>#REF!</v>
      </c>
      <c r="AA12" s="33" t="e">
        <f>H12-[1]地市拨付表!R12</f>
        <v>#REF!</v>
      </c>
      <c r="AB12" s="33" t="e">
        <f t="shared" si="1"/>
        <v>#REF!</v>
      </c>
      <c r="AC12" s="33" t="e">
        <f t="shared" si="2"/>
        <v>#REF!</v>
      </c>
    </row>
    <row r="13" s="33" customFormat="1" ht="36" customHeight="1" spans="1:29">
      <c r="A13" s="50">
        <v>6</v>
      </c>
      <c r="B13" s="51" t="s">
        <v>26</v>
      </c>
      <c r="C13" s="52" t="e">
        <f>#REF!</f>
        <v>#REF!</v>
      </c>
      <c r="D13" s="53">
        <f>第四季度第二批核减表总表!J13</f>
        <v>0</v>
      </c>
      <c r="E13" s="55" t="e">
        <f t="shared" si="3"/>
        <v>#REF!</v>
      </c>
      <c r="F13" s="54" t="e">
        <f t="shared" si="4"/>
        <v>#REF!</v>
      </c>
      <c r="G13" s="54" t="e">
        <f t="shared" si="4"/>
        <v>#REF!</v>
      </c>
      <c r="H13" s="53" t="e">
        <f>#REF!-第四季度第二批核减表总表!K13</f>
        <v>#REF!</v>
      </c>
      <c r="I13" s="53" t="e">
        <f>#REF!-第四季度第二批核减表总表!L13</f>
        <v>#REF!</v>
      </c>
      <c r="J13" s="53" t="e">
        <f>#REF!-第四季度第二批核减表总表!M13</f>
        <v>#REF!</v>
      </c>
      <c r="K13" s="53" t="e">
        <f>#REF!-第四季度第二批核减表总表!N13</f>
        <v>#REF!</v>
      </c>
      <c r="L13" s="53" t="e">
        <f>#REF!-第四季度第二批核减表总表!O13</f>
        <v>#REF!</v>
      </c>
      <c r="M13" s="53" t="e">
        <f>#REF!-第四季度第二批核减表总表!P13</f>
        <v>#REF!</v>
      </c>
      <c r="N13" s="53" t="e">
        <f>#REF!-第四季度第二批核减表总表!Q13</f>
        <v>#REF!</v>
      </c>
      <c r="O13" s="53" t="e">
        <f>#REF!-第四季度第二批核减表总表!R13</f>
        <v>#REF!</v>
      </c>
      <c r="P13" s="53" t="e">
        <f>#REF!-第四季度第二批核减表总表!S13</f>
        <v>#REF!</v>
      </c>
      <c r="Q13" s="53" t="e">
        <f>#REF!-第四季度第二批核减表总表!T13</f>
        <v>#REF!</v>
      </c>
      <c r="R13" s="53" t="e">
        <f>#REF!-第四季度第二批核减表总表!U13</f>
        <v>#REF!</v>
      </c>
      <c r="S13" s="53" t="e">
        <f>#REF!-第四季度第二批核减表总表!V13</f>
        <v>#REF!</v>
      </c>
      <c r="T13" s="53" t="e">
        <f>#REF!-第四季度第二批核减表总表!W13</f>
        <v>#REF!</v>
      </c>
      <c r="U13" s="53" t="e">
        <f>#REF!-第四季度第二批核减表总表!X13</f>
        <v>#REF!</v>
      </c>
      <c r="V13" s="53" t="e">
        <f>#REF!-第四季度第二批核减表总表!Y13</f>
        <v>#REF!</v>
      </c>
      <c r="W13" s="53" t="e">
        <f>#REF!-第四季度第二批核减表总表!Z13</f>
        <v>#REF!</v>
      </c>
      <c r="X13" s="33" t="e">
        <f>#REF!-#REF!-D13-E13</f>
        <v>#REF!</v>
      </c>
      <c r="Y13" s="33">
        <f>D13-[1]核减表!J13</f>
        <v>0</v>
      </c>
      <c r="Z13" s="33" t="e">
        <f>E13-[1]地市拨付表!Q13</f>
        <v>#REF!</v>
      </c>
      <c r="AA13" s="33" t="e">
        <f>H13-[1]地市拨付表!R13</f>
        <v>#REF!</v>
      </c>
      <c r="AB13" s="33" t="e">
        <f t="shared" si="1"/>
        <v>#REF!</v>
      </c>
      <c r="AC13" s="33" t="e">
        <f t="shared" si="2"/>
        <v>#REF!</v>
      </c>
    </row>
    <row r="14" s="33" customFormat="1" ht="36" customHeight="1" spans="1:29">
      <c r="A14" s="50">
        <v>7</v>
      </c>
      <c r="B14" s="51" t="s">
        <v>27</v>
      </c>
      <c r="C14" s="52" t="e">
        <f>#REF!</f>
        <v>#REF!</v>
      </c>
      <c r="D14" s="53">
        <f>第四季度第二批核减表总表!J14</f>
        <v>0</v>
      </c>
      <c r="E14" s="49" t="e">
        <f t="shared" si="3"/>
        <v>#REF!</v>
      </c>
      <c r="F14" s="54" t="e">
        <f t="shared" si="4"/>
        <v>#REF!</v>
      </c>
      <c r="G14" s="54" t="e">
        <f t="shared" si="4"/>
        <v>#REF!</v>
      </c>
      <c r="H14" s="53" t="e">
        <f>#REF!-第四季度第二批核减表总表!K14</f>
        <v>#REF!</v>
      </c>
      <c r="I14" s="53" t="e">
        <f>#REF!-第四季度第二批核减表总表!L14</f>
        <v>#REF!</v>
      </c>
      <c r="J14" s="53" t="e">
        <f>#REF!-第四季度第二批核减表总表!M14</f>
        <v>#REF!</v>
      </c>
      <c r="K14" s="53" t="e">
        <f>#REF!-第四季度第二批核减表总表!N14</f>
        <v>#REF!</v>
      </c>
      <c r="L14" s="53" t="e">
        <f>#REF!-第四季度第二批核减表总表!O14</f>
        <v>#REF!</v>
      </c>
      <c r="M14" s="53" t="e">
        <f>#REF!-第四季度第二批核减表总表!P14</f>
        <v>#REF!</v>
      </c>
      <c r="N14" s="53" t="e">
        <f>#REF!-第四季度第二批核减表总表!Q14</f>
        <v>#REF!</v>
      </c>
      <c r="O14" s="53" t="e">
        <f>#REF!-第四季度第二批核减表总表!R14</f>
        <v>#REF!</v>
      </c>
      <c r="P14" s="53" t="e">
        <f>#REF!-第四季度第二批核减表总表!S14</f>
        <v>#REF!</v>
      </c>
      <c r="Q14" s="53" t="e">
        <f>#REF!-第四季度第二批核减表总表!T14</f>
        <v>#REF!</v>
      </c>
      <c r="R14" s="53" t="e">
        <f>#REF!-第四季度第二批核减表总表!U14</f>
        <v>#REF!</v>
      </c>
      <c r="S14" s="53" t="e">
        <f>#REF!-第四季度第二批核减表总表!V14</f>
        <v>#REF!</v>
      </c>
      <c r="T14" s="53" t="e">
        <f>#REF!-第四季度第二批核减表总表!W14</f>
        <v>#REF!</v>
      </c>
      <c r="U14" s="53" t="e">
        <f>#REF!-第四季度第二批核减表总表!X14</f>
        <v>#REF!</v>
      </c>
      <c r="V14" s="53" t="e">
        <f>#REF!-第四季度第二批核减表总表!Y14</f>
        <v>#REF!</v>
      </c>
      <c r="W14" s="53" t="e">
        <f>#REF!-第四季度第二批核减表总表!Z14</f>
        <v>#REF!</v>
      </c>
      <c r="X14" s="33" t="e">
        <f>#REF!-#REF!-D14-E14</f>
        <v>#REF!</v>
      </c>
      <c r="Y14" s="33">
        <f>D14-[1]核减表!J14</f>
        <v>-64.111944</v>
      </c>
      <c r="Z14" s="33" t="e">
        <f>E14-[1]地市拨付表!Q14</f>
        <v>#REF!</v>
      </c>
      <c r="AA14" s="33" t="e">
        <f>H14-[1]地市拨付表!R14</f>
        <v>#REF!</v>
      </c>
      <c r="AB14" s="33" t="e">
        <f t="shared" si="1"/>
        <v>#REF!</v>
      </c>
      <c r="AC14" s="33" t="e">
        <f t="shared" si="2"/>
        <v>#REF!</v>
      </c>
    </row>
    <row r="15" s="33" customFormat="1" ht="36" customHeight="1" spans="1:29">
      <c r="A15" s="50">
        <v>8</v>
      </c>
      <c r="B15" s="51" t="s">
        <v>28</v>
      </c>
      <c r="C15" s="52" t="e">
        <f>#REF!</f>
        <v>#REF!</v>
      </c>
      <c r="D15" s="53">
        <f>第四季度第二批核减表总表!J15</f>
        <v>0</v>
      </c>
      <c r="E15" s="49" t="e">
        <f t="shared" si="3"/>
        <v>#REF!</v>
      </c>
      <c r="F15" s="54" t="e">
        <f t="shared" si="4"/>
        <v>#REF!</v>
      </c>
      <c r="G15" s="54" t="e">
        <f t="shared" si="4"/>
        <v>#REF!</v>
      </c>
      <c r="H15" s="53" t="e">
        <f>#REF!-第四季度第二批核减表总表!K15</f>
        <v>#REF!</v>
      </c>
      <c r="I15" s="53" t="e">
        <f>#REF!-第四季度第二批核减表总表!L15</f>
        <v>#REF!</v>
      </c>
      <c r="J15" s="53" t="e">
        <f>#REF!-第四季度第二批核减表总表!M15</f>
        <v>#REF!</v>
      </c>
      <c r="K15" s="53" t="e">
        <f>#REF!-第四季度第二批核减表总表!N15</f>
        <v>#REF!</v>
      </c>
      <c r="L15" s="53" t="e">
        <f>#REF!-第四季度第二批核减表总表!O15</f>
        <v>#REF!</v>
      </c>
      <c r="M15" s="53" t="e">
        <f>#REF!-第四季度第二批核减表总表!P15</f>
        <v>#REF!</v>
      </c>
      <c r="N15" s="53" t="e">
        <f>#REF!-第四季度第二批核减表总表!Q15</f>
        <v>#REF!</v>
      </c>
      <c r="O15" s="53" t="e">
        <f>#REF!-第四季度第二批核减表总表!R15</f>
        <v>#REF!</v>
      </c>
      <c r="P15" s="53" t="e">
        <f>#REF!-第四季度第二批核减表总表!S15</f>
        <v>#REF!</v>
      </c>
      <c r="Q15" s="53" t="e">
        <f>#REF!-第四季度第二批核减表总表!T15</f>
        <v>#REF!</v>
      </c>
      <c r="R15" s="53" t="e">
        <f>#REF!-第四季度第二批核减表总表!U15</f>
        <v>#REF!</v>
      </c>
      <c r="S15" s="53" t="e">
        <f>#REF!-第四季度第二批核减表总表!V15</f>
        <v>#REF!</v>
      </c>
      <c r="T15" s="53" t="e">
        <f>#REF!-第四季度第二批核减表总表!W15</f>
        <v>#REF!</v>
      </c>
      <c r="U15" s="53" t="e">
        <f>#REF!-第四季度第二批核减表总表!X15</f>
        <v>#REF!</v>
      </c>
      <c r="V15" s="53" t="e">
        <f>#REF!-第四季度第二批核减表总表!Y15</f>
        <v>#REF!</v>
      </c>
      <c r="W15" s="53" t="e">
        <f>#REF!-第四季度第二批核减表总表!Z15</f>
        <v>#REF!</v>
      </c>
      <c r="X15" s="33" t="e">
        <f>#REF!-#REF!-D15-E15</f>
        <v>#REF!</v>
      </c>
      <c r="Y15" s="33">
        <f>D15-[1]核减表!J15</f>
        <v>0</v>
      </c>
      <c r="Z15" s="33" t="e">
        <f>E15-[1]地市拨付表!Q15</f>
        <v>#REF!</v>
      </c>
      <c r="AA15" s="33" t="e">
        <f>H15-[1]地市拨付表!R15</f>
        <v>#REF!</v>
      </c>
      <c r="AB15" s="33" t="e">
        <f t="shared" si="1"/>
        <v>#REF!</v>
      </c>
      <c r="AC15" s="33" t="e">
        <f t="shared" si="2"/>
        <v>#REF!</v>
      </c>
    </row>
    <row r="16" s="33" customFormat="1" ht="36" customHeight="1" spans="1:29">
      <c r="A16" s="50">
        <v>9</v>
      </c>
      <c r="B16" s="51" t="s">
        <v>29</v>
      </c>
      <c r="C16" s="52" t="e">
        <f>#REF!</f>
        <v>#REF!</v>
      </c>
      <c r="D16" s="53">
        <f>第四季度第二批核减表总表!J16</f>
        <v>0</v>
      </c>
      <c r="E16" s="49" t="e">
        <f t="shared" si="3"/>
        <v>#REF!</v>
      </c>
      <c r="F16" s="54" t="e">
        <f t="shared" si="4"/>
        <v>#REF!</v>
      </c>
      <c r="G16" s="54" t="e">
        <f t="shared" si="4"/>
        <v>#REF!</v>
      </c>
      <c r="H16" s="53" t="e">
        <f>#REF!-第四季度第二批核减表总表!K16</f>
        <v>#REF!</v>
      </c>
      <c r="I16" s="53" t="e">
        <f>#REF!-第四季度第二批核减表总表!L16</f>
        <v>#REF!</v>
      </c>
      <c r="J16" s="53" t="e">
        <f>#REF!-第四季度第二批核减表总表!M16</f>
        <v>#REF!</v>
      </c>
      <c r="K16" s="53" t="e">
        <f>#REF!-第四季度第二批核减表总表!N16</f>
        <v>#REF!</v>
      </c>
      <c r="L16" s="53" t="e">
        <f>#REF!-第四季度第二批核减表总表!O16</f>
        <v>#REF!</v>
      </c>
      <c r="M16" s="53" t="e">
        <f>#REF!-第四季度第二批核减表总表!P16</f>
        <v>#REF!</v>
      </c>
      <c r="N16" s="53" t="e">
        <f>#REF!-第四季度第二批核减表总表!Q16</f>
        <v>#REF!</v>
      </c>
      <c r="O16" s="53" t="e">
        <f>#REF!-第四季度第二批核减表总表!R16</f>
        <v>#REF!</v>
      </c>
      <c r="P16" s="53" t="e">
        <f>#REF!-第四季度第二批核减表总表!S16</f>
        <v>#REF!</v>
      </c>
      <c r="Q16" s="53" t="e">
        <f>#REF!-第四季度第二批核减表总表!T16</f>
        <v>#REF!</v>
      </c>
      <c r="R16" s="53" t="e">
        <f>#REF!-第四季度第二批核减表总表!U16</f>
        <v>#REF!</v>
      </c>
      <c r="S16" s="53" t="e">
        <f>#REF!-第四季度第二批核减表总表!V16</f>
        <v>#REF!</v>
      </c>
      <c r="T16" s="53" t="e">
        <f>#REF!-第四季度第二批核减表总表!W16</f>
        <v>#REF!</v>
      </c>
      <c r="U16" s="53" t="e">
        <f>#REF!-第四季度第二批核减表总表!X16</f>
        <v>#REF!</v>
      </c>
      <c r="V16" s="53" t="e">
        <f>#REF!-第四季度第二批核减表总表!Y16</f>
        <v>#REF!</v>
      </c>
      <c r="W16" s="53" t="e">
        <f>#REF!-第四季度第二批核减表总表!Z16</f>
        <v>#REF!</v>
      </c>
      <c r="X16" s="33" t="e">
        <f>#REF!-#REF!-D16-E16</f>
        <v>#REF!</v>
      </c>
      <c r="Y16" s="33">
        <f>D16-[1]核减表!J16</f>
        <v>0</v>
      </c>
      <c r="Z16" s="33" t="e">
        <f>E16-[1]地市拨付表!Q16</f>
        <v>#REF!</v>
      </c>
      <c r="AA16" s="33" t="e">
        <f>H16-[1]地市拨付表!R16</f>
        <v>#REF!</v>
      </c>
      <c r="AB16" s="33" t="e">
        <f t="shared" si="1"/>
        <v>#REF!</v>
      </c>
      <c r="AC16" s="33" t="e">
        <f t="shared" si="2"/>
        <v>#REF!</v>
      </c>
    </row>
    <row r="17" s="33" customFormat="1" ht="36" customHeight="1" spans="1:29">
      <c r="A17" s="50">
        <v>10</v>
      </c>
      <c r="B17" s="51" t="s">
        <v>30</v>
      </c>
      <c r="C17" s="52" t="e">
        <f>#REF!</f>
        <v>#REF!</v>
      </c>
      <c r="D17" s="53">
        <f>第四季度第二批核减表总表!J17</f>
        <v>0</v>
      </c>
      <c r="E17" s="49" t="e">
        <f t="shared" si="3"/>
        <v>#REF!</v>
      </c>
      <c r="F17" s="54" t="e">
        <f t="shared" si="4"/>
        <v>#REF!</v>
      </c>
      <c r="G17" s="54" t="e">
        <f t="shared" si="4"/>
        <v>#REF!</v>
      </c>
      <c r="H17" s="53" t="e">
        <f>#REF!-第四季度第二批核减表总表!K17</f>
        <v>#REF!</v>
      </c>
      <c r="I17" s="53" t="e">
        <f>#REF!-第四季度第二批核减表总表!L17</f>
        <v>#REF!</v>
      </c>
      <c r="J17" s="53" t="e">
        <f>#REF!-第四季度第二批核减表总表!M17</f>
        <v>#REF!</v>
      </c>
      <c r="K17" s="53" t="e">
        <f>#REF!-第四季度第二批核减表总表!N17</f>
        <v>#REF!</v>
      </c>
      <c r="L17" s="53" t="e">
        <f>#REF!-第四季度第二批核减表总表!O17</f>
        <v>#REF!</v>
      </c>
      <c r="M17" s="53" t="e">
        <f>#REF!-第四季度第二批核减表总表!P17</f>
        <v>#REF!</v>
      </c>
      <c r="N17" s="53" t="e">
        <f>#REF!-第四季度第二批核减表总表!Q17</f>
        <v>#REF!</v>
      </c>
      <c r="O17" s="53" t="e">
        <f>#REF!-第四季度第二批核减表总表!R17</f>
        <v>#REF!</v>
      </c>
      <c r="P17" s="53" t="e">
        <f>#REF!-第四季度第二批核减表总表!S17</f>
        <v>#REF!</v>
      </c>
      <c r="Q17" s="53" t="e">
        <f>#REF!-第四季度第二批核减表总表!T17</f>
        <v>#REF!</v>
      </c>
      <c r="R17" s="53" t="e">
        <f>#REF!-第四季度第二批核减表总表!U17</f>
        <v>#REF!</v>
      </c>
      <c r="S17" s="53" t="e">
        <f>#REF!-第四季度第二批核减表总表!V17</f>
        <v>#REF!</v>
      </c>
      <c r="T17" s="53" t="e">
        <f>#REF!-第四季度第二批核减表总表!W17</f>
        <v>#REF!</v>
      </c>
      <c r="U17" s="53" t="e">
        <f>#REF!-第四季度第二批核减表总表!X17</f>
        <v>#REF!</v>
      </c>
      <c r="V17" s="53" t="e">
        <f>#REF!-第四季度第二批核减表总表!Y17</f>
        <v>#REF!</v>
      </c>
      <c r="W17" s="53" t="e">
        <f>#REF!-第四季度第二批核减表总表!Z17</f>
        <v>#REF!</v>
      </c>
      <c r="X17" s="33" t="e">
        <f>#REF!-#REF!-D17-E17</f>
        <v>#REF!</v>
      </c>
      <c r="Y17" s="33">
        <f>D17-[1]核减表!J17</f>
        <v>0</v>
      </c>
      <c r="Z17" s="33" t="e">
        <f>E17-[1]地市拨付表!Q17</f>
        <v>#REF!</v>
      </c>
      <c r="AA17" s="33" t="e">
        <f>H17-[1]地市拨付表!R17</f>
        <v>#REF!</v>
      </c>
      <c r="AB17" s="33" t="e">
        <f t="shared" si="1"/>
        <v>#REF!</v>
      </c>
      <c r="AC17" s="33" t="e">
        <f t="shared" si="2"/>
        <v>#REF!</v>
      </c>
    </row>
    <row r="18" s="33" customFormat="1" ht="36" customHeight="1" spans="1:29">
      <c r="A18" s="50">
        <v>11</v>
      </c>
      <c r="B18" s="51" t="s">
        <v>31</v>
      </c>
      <c r="C18" s="52" t="e">
        <f>#REF!</f>
        <v>#REF!</v>
      </c>
      <c r="D18" s="53">
        <f>第四季度第二批核减表总表!J18</f>
        <v>0</v>
      </c>
      <c r="E18" s="49" t="e">
        <f t="shared" si="3"/>
        <v>#REF!</v>
      </c>
      <c r="F18" s="54" t="e">
        <f t="shared" si="4"/>
        <v>#REF!</v>
      </c>
      <c r="G18" s="54" t="e">
        <f t="shared" si="4"/>
        <v>#REF!</v>
      </c>
      <c r="H18" s="53" t="e">
        <f>#REF!-第四季度第二批核减表总表!K18</f>
        <v>#REF!</v>
      </c>
      <c r="I18" s="53" t="e">
        <f>#REF!-第四季度第二批核减表总表!L18</f>
        <v>#REF!</v>
      </c>
      <c r="J18" s="53" t="e">
        <f>#REF!-第四季度第二批核减表总表!M18</f>
        <v>#REF!</v>
      </c>
      <c r="K18" s="53" t="e">
        <f>#REF!-第四季度第二批核减表总表!N18</f>
        <v>#REF!</v>
      </c>
      <c r="L18" s="53" t="e">
        <f>#REF!-第四季度第二批核减表总表!O18</f>
        <v>#REF!</v>
      </c>
      <c r="M18" s="53" t="e">
        <f>#REF!-第四季度第二批核减表总表!P18</f>
        <v>#REF!</v>
      </c>
      <c r="N18" s="53" t="e">
        <f>#REF!-第四季度第二批核减表总表!Q18</f>
        <v>#REF!</v>
      </c>
      <c r="O18" s="53" t="e">
        <f>#REF!-第四季度第二批核减表总表!R18</f>
        <v>#REF!</v>
      </c>
      <c r="P18" s="53" t="e">
        <f>#REF!-第四季度第二批核减表总表!S18</f>
        <v>#REF!</v>
      </c>
      <c r="Q18" s="53" t="e">
        <f>#REF!-第四季度第二批核减表总表!T18</f>
        <v>#REF!</v>
      </c>
      <c r="R18" s="53" t="e">
        <f>#REF!-第四季度第二批核减表总表!U18</f>
        <v>#REF!</v>
      </c>
      <c r="S18" s="53" t="e">
        <f>#REF!-第四季度第二批核减表总表!V18</f>
        <v>#REF!</v>
      </c>
      <c r="T18" s="53" t="e">
        <f>#REF!-第四季度第二批核减表总表!W18</f>
        <v>#REF!</v>
      </c>
      <c r="U18" s="53" t="e">
        <f>#REF!-第四季度第二批核减表总表!X18</f>
        <v>#REF!</v>
      </c>
      <c r="V18" s="53" t="e">
        <f>#REF!-第四季度第二批核减表总表!Y18</f>
        <v>#REF!</v>
      </c>
      <c r="W18" s="53" t="e">
        <f>#REF!-第四季度第二批核减表总表!Z18</f>
        <v>#REF!</v>
      </c>
      <c r="X18" s="33" t="e">
        <f>#REF!-#REF!-D18-E18</f>
        <v>#REF!</v>
      </c>
      <c r="Y18" s="33">
        <f>D18-[1]核减表!J18</f>
        <v>0</v>
      </c>
      <c r="Z18" s="33" t="e">
        <f>E18-[1]地市拨付表!Q18</f>
        <v>#REF!</v>
      </c>
      <c r="AA18" s="33" t="e">
        <f>H18-[1]地市拨付表!R18</f>
        <v>#REF!</v>
      </c>
      <c r="AB18" s="33" t="e">
        <f t="shared" si="1"/>
        <v>#REF!</v>
      </c>
      <c r="AC18" s="33" t="e">
        <f t="shared" si="2"/>
        <v>#REF!</v>
      </c>
    </row>
    <row r="19" s="33" customFormat="1" ht="36" customHeight="1" spans="1:29">
      <c r="A19" s="50">
        <v>12</v>
      </c>
      <c r="B19" s="51" t="s">
        <v>32</v>
      </c>
      <c r="C19" s="52" t="e">
        <f>#REF!</f>
        <v>#REF!</v>
      </c>
      <c r="D19" s="53">
        <f>第四季度第二批核减表总表!J19</f>
        <v>0</v>
      </c>
      <c r="E19" s="49" t="e">
        <f t="shared" si="3"/>
        <v>#REF!</v>
      </c>
      <c r="F19" s="54" t="e">
        <f t="shared" si="4"/>
        <v>#REF!</v>
      </c>
      <c r="G19" s="54" t="e">
        <f t="shared" si="4"/>
        <v>#REF!</v>
      </c>
      <c r="H19" s="53" t="e">
        <f>#REF!-第四季度第二批核减表总表!K19</f>
        <v>#REF!</v>
      </c>
      <c r="I19" s="53" t="e">
        <f>#REF!-第四季度第二批核减表总表!L19</f>
        <v>#REF!</v>
      </c>
      <c r="J19" s="53" t="e">
        <f>#REF!-第四季度第二批核减表总表!M19</f>
        <v>#REF!</v>
      </c>
      <c r="K19" s="53" t="e">
        <f>#REF!-第四季度第二批核减表总表!N19</f>
        <v>#REF!</v>
      </c>
      <c r="L19" s="53" t="e">
        <f>#REF!-第四季度第二批核减表总表!O19</f>
        <v>#REF!</v>
      </c>
      <c r="M19" s="53" t="e">
        <f>#REF!-第四季度第二批核减表总表!P19</f>
        <v>#REF!</v>
      </c>
      <c r="N19" s="53" t="e">
        <f>#REF!-第四季度第二批核减表总表!Q19</f>
        <v>#REF!</v>
      </c>
      <c r="O19" s="53" t="e">
        <f>#REF!-第四季度第二批核减表总表!R19</f>
        <v>#REF!</v>
      </c>
      <c r="P19" s="53" t="e">
        <f>#REF!-第四季度第二批核减表总表!S19</f>
        <v>#REF!</v>
      </c>
      <c r="Q19" s="53" t="e">
        <f>#REF!-第四季度第二批核减表总表!T19</f>
        <v>#REF!</v>
      </c>
      <c r="R19" s="53" t="e">
        <f>#REF!-第四季度第二批核减表总表!U19</f>
        <v>#REF!</v>
      </c>
      <c r="S19" s="53" t="e">
        <f>#REF!-第四季度第二批核减表总表!V19</f>
        <v>#REF!</v>
      </c>
      <c r="T19" s="53" t="e">
        <f>#REF!-第四季度第二批核减表总表!W19</f>
        <v>#REF!</v>
      </c>
      <c r="U19" s="53" t="e">
        <f>#REF!-第四季度第二批核减表总表!X19</f>
        <v>#REF!</v>
      </c>
      <c r="V19" s="53" t="e">
        <f>#REF!-第四季度第二批核减表总表!Y19</f>
        <v>#REF!</v>
      </c>
      <c r="W19" s="53" t="e">
        <f>#REF!-第四季度第二批核减表总表!Z19</f>
        <v>#REF!</v>
      </c>
      <c r="X19" s="33" t="e">
        <f>#REF!-#REF!-D19-E19</f>
        <v>#REF!</v>
      </c>
      <c r="Y19" s="33">
        <f>D19-[1]核减表!J19</f>
        <v>0</v>
      </c>
      <c r="Z19" s="33" t="e">
        <f>E19-[1]地市拨付表!Q19</f>
        <v>#REF!</v>
      </c>
      <c r="AA19" s="33" t="e">
        <f>H19-[1]地市拨付表!R19</f>
        <v>#REF!</v>
      </c>
      <c r="AB19" s="33" t="e">
        <f t="shared" si="1"/>
        <v>#REF!</v>
      </c>
      <c r="AC19" s="33" t="e">
        <f t="shared" si="2"/>
        <v>#REF!</v>
      </c>
    </row>
    <row r="20" s="33" customFormat="1" ht="36" customHeight="1" spans="1:29">
      <c r="A20" s="50">
        <v>13</v>
      </c>
      <c r="B20" s="51" t="s">
        <v>33</v>
      </c>
      <c r="C20" s="52" t="e">
        <f>#REF!</f>
        <v>#REF!</v>
      </c>
      <c r="D20" s="53">
        <f>第四季度第二批核减表总表!J20</f>
        <v>0</v>
      </c>
      <c r="E20" s="55" t="e">
        <f t="shared" si="3"/>
        <v>#REF!</v>
      </c>
      <c r="F20" s="54" t="e">
        <f t="shared" si="4"/>
        <v>#REF!</v>
      </c>
      <c r="G20" s="54" t="e">
        <f t="shared" si="4"/>
        <v>#REF!</v>
      </c>
      <c r="H20" s="53" t="e">
        <f>#REF!-第四季度第二批核减表总表!K20</f>
        <v>#REF!</v>
      </c>
      <c r="I20" s="53" t="e">
        <f>#REF!-第四季度第二批核减表总表!L20</f>
        <v>#REF!</v>
      </c>
      <c r="J20" s="53" t="e">
        <f>#REF!-第四季度第二批核减表总表!M20</f>
        <v>#REF!</v>
      </c>
      <c r="K20" s="53" t="e">
        <f>#REF!-第四季度第二批核减表总表!N20</f>
        <v>#REF!</v>
      </c>
      <c r="L20" s="53" t="e">
        <f>#REF!-第四季度第二批核减表总表!O20</f>
        <v>#REF!</v>
      </c>
      <c r="M20" s="53" t="e">
        <f>#REF!-第四季度第二批核减表总表!P20</f>
        <v>#REF!</v>
      </c>
      <c r="N20" s="53" t="e">
        <f>#REF!-第四季度第二批核减表总表!Q20</f>
        <v>#REF!</v>
      </c>
      <c r="O20" s="53" t="e">
        <f>#REF!-第四季度第二批核减表总表!R20</f>
        <v>#REF!</v>
      </c>
      <c r="P20" s="53" t="e">
        <f>#REF!-第四季度第二批核减表总表!S20</f>
        <v>#REF!</v>
      </c>
      <c r="Q20" s="53" t="e">
        <f>#REF!-第四季度第二批核减表总表!T20</f>
        <v>#REF!</v>
      </c>
      <c r="R20" s="53" t="e">
        <f>#REF!-第四季度第二批核减表总表!U20</f>
        <v>#REF!</v>
      </c>
      <c r="S20" s="53" t="e">
        <f>#REF!-第四季度第二批核减表总表!V20</f>
        <v>#REF!</v>
      </c>
      <c r="T20" s="53" t="e">
        <f>#REF!-第四季度第二批核减表总表!W20</f>
        <v>#REF!</v>
      </c>
      <c r="U20" s="53" t="e">
        <f>#REF!-第四季度第二批核减表总表!X20</f>
        <v>#REF!</v>
      </c>
      <c r="V20" s="53" t="e">
        <f>#REF!-第四季度第二批核减表总表!Y20</f>
        <v>#REF!</v>
      </c>
      <c r="W20" s="53" t="e">
        <f>#REF!-第四季度第二批核减表总表!Z20</f>
        <v>#REF!</v>
      </c>
      <c r="X20" s="33" t="e">
        <f>#REF!-#REF!-D20-E20</f>
        <v>#REF!</v>
      </c>
      <c r="Y20" s="33">
        <f>D20-[1]核减表!J20</f>
        <v>-1003.694474</v>
      </c>
      <c r="Z20" s="33" t="e">
        <f>E20-[1]地市拨付表!Q20</f>
        <v>#REF!</v>
      </c>
      <c r="AA20" s="33" t="e">
        <f>H20-[1]地市拨付表!R20</f>
        <v>#REF!</v>
      </c>
      <c r="AB20" s="33" t="e">
        <f t="shared" si="1"/>
        <v>#REF!</v>
      </c>
      <c r="AC20" s="33" t="e">
        <f t="shared" si="2"/>
        <v>#REF!</v>
      </c>
    </row>
    <row r="21" s="33" customFormat="1" ht="36" customHeight="1" spans="1:29">
      <c r="A21" s="50">
        <v>14</v>
      </c>
      <c r="B21" s="51" t="s">
        <v>34</v>
      </c>
      <c r="C21" s="52" t="e">
        <f>#REF!</f>
        <v>#REF!</v>
      </c>
      <c r="D21" s="53">
        <f>第四季度第二批核减表总表!J21</f>
        <v>0</v>
      </c>
      <c r="E21" s="49" t="e">
        <f t="shared" si="3"/>
        <v>#REF!</v>
      </c>
      <c r="F21" s="54" t="e">
        <f t="shared" si="4"/>
        <v>#REF!</v>
      </c>
      <c r="G21" s="54" t="e">
        <f t="shared" si="4"/>
        <v>#REF!</v>
      </c>
      <c r="H21" s="53" t="e">
        <f>#REF!-第四季度第二批核减表总表!K21</f>
        <v>#REF!</v>
      </c>
      <c r="I21" s="53" t="e">
        <f>#REF!-第四季度第二批核减表总表!L21</f>
        <v>#REF!</v>
      </c>
      <c r="J21" s="53" t="e">
        <f>#REF!-第四季度第二批核减表总表!M21</f>
        <v>#REF!</v>
      </c>
      <c r="K21" s="53" t="e">
        <f>#REF!-第四季度第二批核减表总表!N21</f>
        <v>#REF!</v>
      </c>
      <c r="L21" s="53" t="e">
        <f>#REF!-第四季度第二批核减表总表!O21</f>
        <v>#REF!</v>
      </c>
      <c r="M21" s="53" t="e">
        <f>#REF!-第四季度第二批核减表总表!P21</f>
        <v>#REF!</v>
      </c>
      <c r="N21" s="53" t="e">
        <f>#REF!-第四季度第二批核减表总表!Q21</f>
        <v>#REF!</v>
      </c>
      <c r="O21" s="53" t="e">
        <f>#REF!-第四季度第二批核减表总表!R21</f>
        <v>#REF!</v>
      </c>
      <c r="P21" s="53" t="e">
        <f>#REF!-第四季度第二批核减表总表!S21</f>
        <v>#REF!</v>
      </c>
      <c r="Q21" s="53" t="e">
        <f>#REF!-第四季度第二批核减表总表!T21</f>
        <v>#REF!</v>
      </c>
      <c r="R21" s="53" t="e">
        <f>#REF!-第四季度第二批核减表总表!U21</f>
        <v>#REF!</v>
      </c>
      <c r="S21" s="53" t="e">
        <f>#REF!-第四季度第二批核减表总表!V21</f>
        <v>#REF!</v>
      </c>
      <c r="T21" s="53" t="e">
        <f>#REF!-第四季度第二批核减表总表!W21</f>
        <v>#REF!</v>
      </c>
      <c r="U21" s="53" t="e">
        <f>#REF!-第四季度第二批核减表总表!X21</f>
        <v>#REF!</v>
      </c>
      <c r="V21" s="53" t="e">
        <f>#REF!-第四季度第二批核减表总表!Y21</f>
        <v>#REF!</v>
      </c>
      <c r="W21" s="53" t="e">
        <f>#REF!-第四季度第二批核减表总表!Z21</f>
        <v>#REF!</v>
      </c>
      <c r="X21" s="33" t="e">
        <f>#REF!-#REF!-D21-E21</f>
        <v>#REF!</v>
      </c>
      <c r="Y21" s="33">
        <f>D21-[1]核减表!J21</f>
        <v>0</v>
      </c>
      <c r="Z21" s="33" t="e">
        <f>E21-[1]地市拨付表!Q21</f>
        <v>#REF!</v>
      </c>
      <c r="AA21" s="33" t="e">
        <f>H21-[1]地市拨付表!R21</f>
        <v>#REF!</v>
      </c>
      <c r="AB21" s="33" t="e">
        <f t="shared" si="1"/>
        <v>#REF!</v>
      </c>
      <c r="AC21" s="33" t="e">
        <f t="shared" si="2"/>
        <v>#REF!</v>
      </c>
    </row>
    <row r="22" s="33" customFormat="1" ht="36" customHeight="1" spans="1:29">
      <c r="A22" s="50">
        <v>15</v>
      </c>
      <c r="B22" s="51" t="s">
        <v>35</v>
      </c>
      <c r="C22" s="52" t="e">
        <f>#REF!</f>
        <v>#REF!</v>
      </c>
      <c r="D22" s="53">
        <f>第四季度第二批核减表总表!J22</f>
        <v>0</v>
      </c>
      <c r="E22" s="49" t="e">
        <f t="shared" si="3"/>
        <v>#REF!</v>
      </c>
      <c r="F22" s="54" t="e">
        <f t="shared" si="4"/>
        <v>#REF!</v>
      </c>
      <c r="G22" s="54" t="e">
        <f t="shared" si="4"/>
        <v>#REF!</v>
      </c>
      <c r="H22" s="53" t="e">
        <f>#REF!-第四季度第二批核减表总表!K22</f>
        <v>#REF!</v>
      </c>
      <c r="I22" s="53" t="e">
        <f>#REF!-第四季度第二批核减表总表!L22</f>
        <v>#REF!</v>
      </c>
      <c r="J22" s="53" t="e">
        <f>#REF!-第四季度第二批核减表总表!M22</f>
        <v>#REF!</v>
      </c>
      <c r="K22" s="53" t="e">
        <f>#REF!-第四季度第二批核减表总表!N22</f>
        <v>#REF!</v>
      </c>
      <c r="L22" s="53" t="e">
        <f>#REF!-第四季度第二批核减表总表!O22</f>
        <v>#REF!</v>
      </c>
      <c r="M22" s="53" t="e">
        <f>#REF!-第四季度第二批核减表总表!P22</f>
        <v>#REF!</v>
      </c>
      <c r="N22" s="53" t="e">
        <f>#REF!-第四季度第二批核减表总表!Q22</f>
        <v>#REF!</v>
      </c>
      <c r="O22" s="53" t="e">
        <f>#REF!-第四季度第二批核减表总表!R22</f>
        <v>#REF!</v>
      </c>
      <c r="P22" s="53" t="e">
        <f>#REF!-第四季度第二批核减表总表!S22</f>
        <v>#REF!</v>
      </c>
      <c r="Q22" s="53" t="e">
        <f>#REF!-第四季度第二批核减表总表!T22</f>
        <v>#REF!</v>
      </c>
      <c r="R22" s="53" t="e">
        <f>#REF!-第四季度第二批核减表总表!U22</f>
        <v>#REF!</v>
      </c>
      <c r="S22" s="53" t="e">
        <f>#REF!-第四季度第二批核减表总表!V22</f>
        <v>#REF!</v>
      </c>
      <c r="T22" s="53" t="e">
        <f>#REF!-第四季度第二批核减表总表!W22</f>
        <v>#REF!</v>
      </c>
      <c r="U22" s="53" t="e">
        <f>#REF!-第四季度第二批核减表总表!X22</f>
        <v>#REF!</v>
      </c>
      <c r="V22" s="53" t="e">
        <f>#REF!-第四季度第二批核减表总表!Y22</f>
        <v>#REF!</v>
      </c>
      <c r="W22" s="53" t="e">
        <f>#REF!-第四季度第二批核减表总表!Z22</f>
        <v>#REF!</v>
      </c>
      <c r="X22" s="33" t="e">
        <f>#REF!-#REF!-D22-E22</f>
        <v>#REF!</v>
      </c>
      <c r="Y22" s="33">
        <f>D22-[1]核减表!J22</f>
        <v>-3342.265518</v>
      </c>
      <c r="Z22" s="33" t="e">
        <f>E22-[1]地市拨付表!Q22</f>
        <v>#REF!</v>
      </c>
      <c r="AA22" s="33" t="e">
        <f>H22-[1]地市拨付表!R22</f>
        <v>#REF!</v>
      </c>
      <c r="AB22" s="33" t="e">
        <f t="shared" si="1"/>
        <v>#REF!</v>
      </c>
      <c r="AC22" s="33" t="e">
        <f t="shared" si="2"/>
        <v>#REF!</v>
      </c>
    </row>
    <row r="23" s="33" customFormat="1" ht="36" customHeight="1" spans="1:29">
      <c r="A23" s="50">
        <v>16</v>
      </c>
      <c r="B23" s="51" t="s">
        <v>36</v>
      </c>
      <c r="C23" s="52" t="e">
        <f>#REF!</f>
        <v>#REF!</v>
      </c>
      <c r="D23" s="53">
        <f>第四季度第二批核减表总表!J23</f>
        <v>0</v>
      </c>
      <c r="E23" s="55" t="e">
        <f t="shared" si="3"/>
        <v>#REF!</v>
      </c>
      <c r="F23" s="54" t="e">
        <f t="shared" si="4"/>
        <v>#REF!</v>
      </c>
      <c r="G23" s="54" t="e">
        <f t="shared" si="4"/>
        <v>#REF!</v>
      </c>
      <c r="H23" s="53" t="e">
        <f>#REF!-第四季度第二批核减表总表!K23</f>
        <v>#REF!</v>
      </c>
      <c r="I23" s="53" t="e">
        <f>#REF!-第四季度第二批核减表总表!L23</f>
        <v>#REF!</v>
      </c>
      <c r="J23" s="53" t="e">
        <f>#REF!-第四季度第二批核减表总表!M23</f>
        <v>#REF!</v>
      </c>
      <c r="K23" s="53" t="e">
        <f>#REF!-第四季度第二批核减表总表!N23</f>
        <v>#REF!</v>
      </c>
      <c r="L23" s="53" t="e">
        <f>#REF!-第四季度第二批核减表总表!O23</f>
        <v>#REF!</v>
      </c>
      <c r="M23" s="53" t="e">
        <f>#REF!-第四季度第二批核减表总表!P23</f>
        <v>#REF!</v>
      </c>
      <c r="N23" s="53" t="e">
        <f>#REF!-第四季度第二批核减表总表!Q23</f>
        <v>#REF!</v>
      </c>
      <c r="O23" s="53" t="e">
        <f>#REF!-第四季度第二批核减表总表!R23</f>
        <v>#REF!</v>
      </c>
      <c r="P23" s="53" t="e">
        <f>#REF!-第四季度第二批核减表总表!S23</f>
        <v>#REF!</v>
      </c>
      <c r="Q23" s="53" t="e">
        <f>#REF!-第四季度第二批核减表总表!T23</f>
        <v>#REF!</v>
      </c>
      <c r="R23" s="53" t="e">
        <f>#REF!-第四季度第二批核减表总表!U23</f>
        <v>#REF!</v>
      </c>
      <c r="S23" s="53" t="e">
        <f>#REF!-第四季度第二批核减表总表!V23</f>
        <v>#REF!</v>
      </c>
      <c r="T23" s="53" t="e">
        <f>#REF!-第四季度第二批核减表总表!W23</f>
        <v>#REF!</v>
      </c>
      <c r="U23" s="53" t="e">
        <f>#REF!-第四季度第二批核减表总表!X23</f>
        <v>#REF!</v>
      </c>
      <c r="V23" s="53" t="e">
        <f>#REF!-第四季度第二批核减表总表!Y23</f>
        <v>#REF!</v>
      </c>
      <c r="W23" s="53" t="e">
        <f>#REF!-第四季度第二批核减表总表!Z23</f>
        <v>#REF!</v>
      </c>
      <c r="X23" s="33" t="e">
        <f>#REF!-#REF!-D23-E23</f>
        <v>#REF!</v>
      </c>
      <c r="Y23" s="33">
        <f>D23-[1]核减表!J23</f>
        <v>-2.816266</v>
      </c>
      <c r="Z23" s="33" t="e">
        <f>E23-[1]地市拨付表!Q23</f>
        <v>#REF!</v>
      </c>
      <c r="AA23" s="33" t="e">
        <f>H23-[1]地市拨付表!R23</f>
        <v>#REF!</v>
      </c>
      <c r="AB23" s="33" t="e">
        <f t="shared" si="1"/>
        <v>#REF!</v>
      </c>
      <c r="AC23" s="33" t="e">
        <f t="shared" si="2"/>
        <v>#REF!</v>
      </c>
    </row>
    <row r="24" s="33" customFormat="1" ht="36" customHeight="1" spans="1:29">
      <c r="A24" s="50">
        <v>17</v>
      </c>
      <c r="B24" s="51" t="s">
        <v>37</v>
      </c>
      <c r="C24" s="52" t="e">
        <f>#REF!</f>
        <v>#REF!</v>
      </c>
      <c r="D24" s="53">
        <f>第四季度第二批核减表总表!J24</f>
        <v>0</v>
      </c>
      <c r="E24" s="49" t="e">
        <f t="shared" si="3"/>
        <v>#REF!</v>
      </c>
      <c r="F24" s="54" t="e">
        <f t="shared" si="4"/>
        <v>#REF!</v>
      </c>
      <c r="G24" s="54" t="e">
        <f t="shared" si="4"/>
        <v>#REF!</v>
      </c>
      <c r="H24" s="53" t="e">
        <f>#REF!-第四季度第二批核减表总表!K24</f>
        <v>#REF!</v>
      </c>
      <c r="I24" s="53" t="e">
        <f>#REF!-第四季度第二批核减表总表!L24</f>
        <v>#REF!</v>
      </c>
      <c r="J24" s="53" t="e">
        <f>#REF!-第四季度第二批核减表总表!M24</f>
        <v>#REF!</v>
      </c>
      <c r="K24" s="53" t="e">
        <f>#REF!-第四季度第二批核减表总表!N24</f>
        <v>#REF!</v>
      </c>
      <c r="L24" s="53" t="e">
        <f>#REF!-第四季度第二批核减表总表!O24</f>
        <v>#REF!</v>
      </c>
      <c r="M24" s="53" t="e">
        <f>#REF!-第四季度第二批核减表总表!P24</f>
        <v>#REF!</v>
      </c>
      <c r="N24" s="53" t="e">
        <f>#REF!-第四季度第二批核减表总表!Q24</f>
        <v>#REF!</v>
      </c>
      <c r="O24" s="53" t="e">
        <f>#REF!-第四季度第二批核减表总表!R24</f>
        <v>#REF!</v>
      </c>
      <c r="P24" s="53" t="e">
        <f>#REF!-第四季度第二批核减表总表!S24</f>
        <v>#REF!</v>
      </c>
      <c r="Q24" s="53" t="e">
        <f>#REF!-第四季度第二批核减表总表!T24</f>
        <v>#REF!</v>
      </c>
      <c r="R24" s="53" t="e">
        <f>#REF!-第四季度第二批核减表总表!U24</f>
        <v>#REF!</v>
      </c>
      <c r="S24" s="53" t="e">
        <f>#REF!-第四季度第二批核减表总表!V24</f>
        <v>#REF!</v>
      </c>
      <c r="T24" s="53" t="e">
        <f>#REF!-第四季度第二批核减表总表!W24</f>
        <v>#REF!</v>
      </c>
      <c r="U24" s="53" t="e">
        <f>#REF!-第四季度第二批核减表总表!X24</f>
        <v>#REF!</v>
      </c>
      <c r="V24" s="53" t="e">
        <f>#REF!-第四季度第二批核减表总表!Y24</f>
        <v>#REF!</v>
      </c>
      <c r="W24" s="53" t="e">
        <f>#REF!-第四季度第二批核减表总表!Z24</f>
        <v>#REF!</v>
      </c>
      <c r="X24" s="33" t="e">
        <f>#REF!-#REF!-D24-E24</f>
        <v>#REF!</v>
      </c>
      <c r="Y24" s="33">
        <f>D24-[1]核减表!J24</f>
        <v>0</v>
      </c>
      <c r="Z24" s="33" t="e">
        <f>E24-[1]地市拨付表!Q24</f>
        <v>#REF!</v>
      </c>
      <c r="AA24" s="33" t="e">
        <f>H24-[1]地市拨付表!R24</f>
        <v>#REF!</v>
      </c>
      <c r="AB24" s="33" t="e">
        <f t="shared" si="1"/>
        <v>#REF!</v>
      </c>
      <c r="AC24" s="33" t="e">
        <f t="shared" si="2"/>
        <v>#REF!</v>
      </c>
    </row>
    <row r="25" s="33" customFormat="1" ht="36" customHeight="1" spans="1:29">
      <c r="A25" s="50">
        <v>18</v>
      </c>
      <c r="B25" s="51" t="s">
        <v>38</v>
      </c>
      <c r="C25" s="52" t="e">
        <f>#REF!</f>
        <v>#REF!</v>
      </c>
      <c r="D25" s="53">
        <f>第四季度第二批核减表总表!J25</f>
        <v>0</v>
      </c>
      <c r="E25" s="49" t="e">
        <f t="shared" si="3"/>
        <v>#REF!</v>
      </c>
      <c r="F25" s="54" t="e">
        <f t="shared" si="4"/>
        <v>#REF!</v>
      </c>
      <c r="G25" s="54" t="e">
        <f t="shared" si="4"/>
        <v>#REF!</v>
      </c>
      <c r="H25" s="53" t="e">
        <f>#REF!-第四季度第二批核减表总表!K25</f>
        <v>#REF!</v>
      </c>
      <c r="I25" s="53" t="e">
        <f>#REF!-第四季度第二批核减表总表!L25</f>
        <v>#REF!</v>
      </c>
      <c r="J25" s="53" t="e">
        <f>#REF!-第四季度第二批核减表总表!M25</f>
        <v>#REF!</v>
      </c>
      <c r="K25" s="53" t="e">
        <f>#REF!-第四季度第二批核减表总表!N25</f>
        <v>#REF!</v>
      </c>
      <c r="L25" s="53" t="e">
        <f>#REF!-第四季度第二批核减表总表!O25</f>
        <v>#REF!</v>
      </c>
      <c r="M25" s="53" t="e">
        <f>#REF!-第四季度第二批核减表总表!P25</f>
        <v>#REF!</v>
      </c>
      <c r="N25" s="53" t="e">
        <f>#REF!-第四季度第二批核减表总表!Q25</f>
        <v>#REF!</v>
      </c>
      <c r="O25" s="53" t="e">
        <f>#REF!-第四季度第二批核减表总表!R25</f>
        <v>#REF!</v>
      </c>
      <c r="P25" s="53" t="e">
        <f>#REF!-第四季度第二批核减表总表!S25</f>
        <v>#REF!</v>
      </c>
      <c r="Q25" s="53" t="e">
        <f>#REF!-第四季度第二批核减表总表!T25</f>
        <v>#REF!</v>
      </c>
      <c r="R25" s="53" t="e">
        <f>#REF!-第四季度第二批核减表总表!U25</f>
        <v>#REF!</v>
      </c>
      <c r="S25" s="53" t="e">
        <f>#REF!-第四季度第二批核减表总表!V25</f>
        <v>#REF!</v>
      </c>
      <c r="T25" s="53" t="e">
        <f>#REF!-第四季度第二批核减表总表!W25</f>
        <v>#REF!</v>
      </c>
      <c r="U25" s="53" t="e">
        <f>#REF!-第四季度第二批核减表总表!X25</f>
        <v>#REF!</v>
      </c>
      <c r="V25" s="53" t="e">
        <f>#REF!-第四季度第二批核减表总表!Y25</f>
        <v>#REF!</v>
      </c>
      <c r="W25" s="53" t="e">
        <f>#REF!-第四季度第二批核减表总表!Z25</f>
        <v>#REF!</v>
      </c>
      <c r="X25" s="33" t="e">
        <f>#REF!-#REF!-D25-E25</f>
        <v>#REF!</v>
      </c>
      <c r="Y25" s="33">
        <f>D25-[1]核减表!J25</f>
        <v>-3.312</v>
      </c>
      <c r="Z25" s="33" t="e">
        <f>E25-[1]地市拨付表!Q25</f>
        <v>#REF!</v>
      </c>
      <c r="AA25" s="33" t="e">
        <f>H25-[1]地市拨付表!R25</f>
        <v>#REF!</v>
      </c>
      <c r="AB25" s="33" t="e">
        <f t="shared" si="1"/>
        <v>#REF!</v>
      </c>
      <c r="AC25" s="33" t="e">
        <f t="shared" si="2"/>
        <v>#REF!</v>
      </c>
    </row>
    <row r="26" s="33" customFormat="1" ht="36" customHeight="1" spans="1:29">
      <c r="A26" s="50">
        <v>19</v>
      </c>
      <c r="B26" s="51" t="s">
        <v>39</v>
      </c>
      <c r="C26" s="52" t="e">
        <f>#REF!</f>
        <v>#REF!</v>
      </c>
      <c r="D26" s="53">
        <f>第四季度第二批核减表总表!J26</f>
        <v>0</v>
      </c>
      <c r="E26" s="49" t="e">
        <f t="shared" si="3"/>
        <v>#REF!</v>
      </c>
      <c r="F26" s="54" t="e">
        <f t="shared" si="4"/>
        <v>#REF!</v>
      </c>
      <c r="G26" s="54" t="e">
        <f t="shared" si="4"/>
        <v>#REF!</v>
      </c>
      <c r="H26" s="53" t="e">
        <f>#REF!-第四季度第二批核减表总表!K26</f>
        <v>#REF!</v>
      </c>
      <c r="I26" s="53" t="e">
        <f>#REF!-第四季度第二批核减表总表!L26</f>
        <v>#REF!</v>
      </c>
      <c r="J26" s="53" t="e">
        <f>#REF!-第四季度第二批核减表总表!M26</f>
        <v>#REF!</v>
      </c>
      <c r="K26" s="53" t="e">
        <f>#REF!-第四季度第二批核减表总表!N26</f>
        <v>#REF!</v>
      </c>
      <c r="L26" s="53" t="e">
        <f>#REF!-第四季度第二批核减表总表!O26</f>
        <v>#REF!</v>
      </c>
      <c r="M26" s="53" t="e">
        <f>#REF!-第四季度第二批核减表总表!P26</f>
        <v>#REF!</v>
      </c>
      <c r="N26" s="53" t="e">
        <f>#REF!-第四季度第二批核减表总表!Q26</f>
        <v>#REF!</v>
      </c>
      <c r="O26" s="53" t="e">
        <f>#REF!-第四季度第二批核减表总表!R26</f>
        <v>#REF!</v>
      </c>
      <c r="P26" s="53" t="e">
        <f>#REF!-第四季度第二批核减表总表!S26</f>
        <v>#REF!</v>
      </c>
      <c r="Q26" s="53" t="e">
        <f>#REF!-第四季度第二批核减表总表!T26</f>
        <v>#REF!</v>
      </c>
      <c r="R26" s="53" t="e">
        <f>#REF!-第四季度第二批核减表总表!U26</f>
        <v>#REF!</v>
      </c>
      <c r="S26" s="53" t="e">
        <f>#REF!-第四季度第二批核减表总表!V26</f>
        <v>#REF!</v>
      </c>
      <c r="T26" s="53" t="e">
        <f>#REF!-第四季度第二批核减表总表!W26</f>
        <v>#REF!</v>
      </c>
      <c r="U26" s="53" t="e">
        <f>#REF!-第四季度第二批核减表总表!X26</f>
        <v>#REF!</v>
      </c>
      <c r="V26" s="53" t="e">
        <f>#REF!-第四季度第二批核减表总表!Y26</f>
        <v>#REF!</v>
      </c>
      <c r="W26" s="53" t="e">
        <f>#REF!-第四季度第二批核减表总表!Z26</f>
        <v>#REF!</v>
      </c>
      <c r="X26" s="33" t="e">
        <f>#REF!-#REF!-D26-E26</f>
        <v>#REF!</v>
      </c>
      <c r="Y26" s="33">
        <f>D26-[1]核减表!J26</f>
        <v>0</v>
      </c>
      <c r="Z26" s="33" t="e">
        <f>E26-[1]地市拨付表!Q26</f>
        <v>#REF!</v>
      </c>
      <c r="AA26" s="33" t="e">
        <f>H26-[1]地市拨付表!R26</f>
        <v>#REF!</v>
      </c>
      <c r="AB26" s="33" t="e">
        <f t="shared" si="1"/>
        <v>#REF!</v>
      </c>
      <c r="AC26" s="33" t="e">
        <f t="shared" si="2"/>
        <v>#REF!</v>
      </c>
    </row>
    <row r="27" s="33" customFormat="1" ht="36" customHeight="1" spans="1:29">
      <c r="A27" s="50">
        <v>20</v>
      </c>
      <c r="B27" s="51" t="s">
        <v>40</v>
      </c>
      <c r="C27" s="52" t="e">
        <f>#REF!</f>
        <v>#REF!</v>
      </c>
      <c r="D27" s="53">
        <f>第四季度第二批核减表总表!J27</f>
        <v>0</v>
      </c>
      <c r="E27" s="49" t="e">
        <f t="shared" si="3"/>
        <v>#REF!</v>
      </c>
      <c r="F27" s="54" t="e">
        <f t="shared" si="4"/>
        <v>#REF!</v>
      </c>
      <c r="G27" s="54" t="e">
        <f t="shared" si="4"/>
        <v>#REF!</v>
      </c>
      <c r="H27" s="53" t="e">
        <f>#REF!-第四季度第二批核减表总表!K27</f>
        <v>#REF!</v>
      </c>
      <c r="I27" s="53" t="e">
        <f>#REF!-第四季度第二批核减表总表!L27</f>
        <v>#REF!</v>
      </c>
      <c r="J27" s="53" t="e">
        <f>#REF!-第四季度第二批核减表总表!M27</f>
        <v>#REF!</v>
      </c>
      <c r="K27" s="53" t="e">
        <f>#REF!-第四季度第二批核减表总表!N27</f>
        <v>#REF!</v>
      </c>
      <c r="L27" s="53" t="e">
        <f>#REF!-第四季度第二批核减表总表!O27</f>
        <v>#REF!</v>
      </c>
      <c r="M27" s="53" t="e">
        <f>#REF!-第四季度第二批核减表总表!P27</f>
        <v>#REF!</v>
      </c>
      <c r="N27" s="53" t="e">
        <f>#REF!-第四季度第二批核减表总表!Q27</f>
        <v>#REF!</v>
      </c>
      <c r="O27" s="53" t="e">
        <f>#REF!-第四季度第二批核减表总表!R27</f>
        <v>#REF!</v>
      </c>
      <c r="P27" s="53" t="e">
        <f>#REF!-第四季度第二批核减表总表!S27</f>
        <v>#REF!</v>
      </c>
      <c r="Q27" s="53" t="e">
        <f>#REF!-第四季度第二批核减表总表!T27</f>
        <v>#REF!</v>
      </c>
      <c r="R27" s="53" t="e">
        <f>#REF!-第四季度第二批核减表总表!U27</f>
        <v>#REF!</v>
      </c>
      <c r="S27" s="53" t="e">
        <f>#REF!-第四季度第二批核减表总表!V27</f>
        <v>#REF!</v>
      </c>
      <c r="T27" s="53" t="e">
        <f>#REF!-第四季度第二批核减表总表!W27</f>
        <v>#REF!</v>
      </c>
      <c r="U27" s="53" t="e">
        <f>#REF!-第四季度第二批核减表总表!X27</f>
        <v>#REF!</v>
      </c>
      <c r="V27" s="53" t="e">
        <f>#REF!-第四季度第二批核减表总表!Y27</f>
        <v>#REF!</v>
      </c>
      <c r="W27" s="53" t="e">
        <f>#REF!-第四季度第二批核减表总表!Z27</f>
        <v>#REF!</v>
      </c>
      <c r="X27" s="33" t="e">
        <f>#REF!-#REF!-D27-E27</f>
        <v>#REF!</v>
      </c>
      <c r="Y27" s="33">
        <f>D27-[1]核减表!J27</f>
        <v>-0.0576</v>
      </c>
      <c r="Z27" s="33" t="e">
        <f>E27-[1]地市拨付表!Q27</f>
        <v>#REF!</v>
      </c>
      <c r="AA27" s="33" t="e">
        <f>H27-[1]地市拨付表!R27</f>
        <v>#REF!</v>
      </c>
      <c r="AB27" s="33" t="e">
        <f t="shared" si="1"/>
        <v>#REF!</v>
      </c>
      <c r="AC27" s="33" t="e">
        <f t="shared" si="2"/>
        <v>#REF!</v>
      </c>
    </row>
    <row r="29" spans="10:13">
      <c r="J29" s="58"/>
      <c r="K29" s="58"/>
      <c r="L29" s="58"/>
      <c r="M29" s="58"/>
    </row>
    <row r="30" spans="5:7">
      <c r="E30" s="56"/>
      <c r="F30" s="56"/>
      <c r="G30" s="56"/>
    </row>
  </sheetData>
  <mergeCells count="18">
    <mergeCell ref="A1:B1"/>
    <mergeCell ref="A2:W2"/>
    <mergeCell ref="F4:W4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7:B7"/>
    <mergeCell ref="A4:A6"/>
    <mergeCell ref="B4:B6"/>
    <mergeCell ref="C4:C6"/>
    <mergeCell ref="D4:D6"/>
    <mergeCell ref="E4:E6"/>
  </mergeCells>
  <pageMargins left="0.707638888888889" right="0.707638888888889" top="0.747916666666667" bottom="0.747916666666667" header="0.313888888888889" footer="0.313888888888889"/>
  <pageSetup paperSize="8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汇总 (2)</vt:lpstr>
      <vt:lpstr>1</vt:lpstr>
      <vt:lpstr>第四季度待拨 (不带公式版）</vt:lpstr>
      <vt:lpstr>Sheet1</vt:lpstr>
      <vt:lpstr>Sheet2</vt:lpstr>
      <vt:lpstr>Sheet3</vt:lpstr>
      <vt:lpstr>地方申报保单数量</vt:lpstr>
      <vt:lpstr>第四季度第一批核减表总表</vt:lpstr>
      <vt:lpstr>第四季度第二批拨付 </vt:lpstr>
      <vt:lpstr>第四季度第二批核减表总表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2018-06-03T03:28:00Z</dcterms:created>
  <cp:lastPrinted>2025-02-12T08:51:00Z</cp:lastPrinted>
  <dcterms:modified xsi:type="dcterms:W3CDTF">2026-03-31T02:49:45Z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CE8DD5FFEC4B448FB875C9B0C1B17FE1</vt:lpwstr>
  </property>
  <property fmtid="{D5CDD505-2E9C-101B-9397-08002B2CF9AE}" pid="4" name="CalculationRule">
    <vt:i4>0</vt:i4>
  </property>
</Properties>
</file>